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COAFI\NOVA PASTA COAFI 2020.05\SERVIDORES DA COAFI\FÁBIA NASCIMENTO\Termos  de referencia\2022\"/>
    </mc:Choice>
  </mc:AlternateContent>
  <bookViews>
    <workbookView xWindow="-120" yWindow="-120" windowWidth="20730" windowHeight="11160" firstSheet="1" activeTab="2"/>
  </bookViews>
  <sheets>
    <sheet name="Insumos_uniformes" sheetId="1" r:id="rId1"/>
    <sheet name="Insumos_Materiais" sheetId="2" r:id="rId2"/>
    <sheet name="Insumos_Equipamentos" sheetId="3" r:id="rId3"/>
    <sheet name="Marca referência" sheetId="9" r:id="rId4"/>
    <sheet name="Copeira" sheetId="4" r:id="rId5"/>
  </sheets>
  <externalReferences>
    <externalReference r:id="rId6"/>
  </externalReferences>
  <definedNames>
    <definedName name="_xlnm.Print_Area" localSheetId="4">Copeira!$A$1:$D$141</definedName>
    <definedName name="_xlnm.Print_Area" localSheetId="2">Insumos_Equipamentos!$A$1:$I$48</definedName>
    <definedName name="_xlnm.Print_Area" localSheetId="1">Insumos_Materiais!$A$1:$BK$43</definedName>
    <definedName name="_xlnm.Print_Area" localSheetId="0">Insumos_uniformes!$A$1:$F$23</definedName>
    <definedName name="_xlnm.Print_Area" localSheetId="3">'Marca referência'!$A$1:$D$26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2" l="1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19" i="2"/>
  <c r="F18" i="3" l="1"/>
  <c r="H18" i="3" s="1"/>
  <c r="I18" i="3" s="1"/>
  <c r="F19" i="3"/>
  <c r="H19" i="3" s="1"/>
  <c r="I19" i="3" s="1"/>
  <c r="F20" i="3"/>
  <c r="H20" i="3" s="1"/>
  <c r="I20" i="3" s="1"/>
  <c r="F21" i="3"/>
  <c r="H21" i="3" s="1"/>
  <c r="I21" i="3" s="1"/>
  <c r="F22" i="3"/>
  <c r="H22" i="3" s="1"/>
  <c r="I22" i="3" s="1"/>
  <c r="F23" i="3"/>
  <c r="H23" i="3" s="1"/>
  <c r="I23" i="3" s="1"/>
  <c r="F24" i="3"/>
  <c r="H24" i="3" s="1"/>
  <c r="I24" i="3" s="1"/>
  <c r="F25" i="3"/>
  <c r="H25" i="3" s="1"/>
  <c r="I25" i="3" s="1"/>
  <c r="F26" i="3"/>
  <c r="H26" i="3" s="1"/>
  <c r="I26" i="3" s="1"/>
  <c r="F27" i="3"/>
  <c r="H27" i="3" s="1"/>
  <c r="I27" i="3" s="1"/>
  <c r="F28" i="3"/>
  <c r="H28" i="3" s="1"/>
  <c r="I28" i="3" s="1"/>
  <c r="F29" i="3"/>
  <c r="H29" i="3" s="1"/>
  <c r="I29" i="3" s="1"/>
  <c r="F30" i="3"/>
  <c r="H30" i="3" s="1"/>
  <c r="I30" i="3" s="1"/>
  <c r="F31" i="3"/>
  <c r="H31" i="3" s="1"/>
  <c r="I31" i="3" s="1"/>
  <c r="F32" i="3"/>
  <c r="H32" i="3" s="1"/>
  <c r="I32" i="3" s="1"/>
  <c r="F33" i="3"/>
  <c r="H33" i="3" s="1"/>
  <c r="I33" i="3" s="1"/>
  <c r="F34" i="3"/>
  <c r="H34" i="3" s="1"/>
  <c r="I34" i="3" s="1"/>
  <c r="F35" i="3"/>
  <c r="H35" i="3" s="1"/>
  <c r="I35" i="3" s="1"/>
  <c r="F36" i="3"/>
  <c r="H36" i="3" s="1"/>
  <c r="I36" i="3" s="1"/>
  <c r="F37" i="3"/>
  <c r="H37" i="3" s="1"/>
  <c r="I37" i="3" s="1"/>
  <c r="F38" i="3"/>
  <c r="H38" i="3" s="1"/>
  <c r="I38" i="3" s="1"/>
  <c r="F39" i="3"/>
  <c r="H39" i="3" s="1"/>
  <c r="I39" i="3" s="1"/>
  <c r="F40" i="3"/>
  <c r="H40" i="3" s="1"/>
  <c r="I40" i="3" s="1"/>
  <c r="F41" i="3"/>
  <c r="H41" i="3" s="1"/>
  <c r="I41" i="3" s="1"/>
  <c r="F42" i="3"/>
  <c r="H42" i="3" s="1"/>
  <c r="I42" i="3" s="1"/>
  <c r="F43" i="3"/>
  <c r="H43" i="3" s="1"/>
  <c r="I43" i="3" s="1"/>
  <c r="F44" i="3"/>
  <c r="H44" i="3" s="1"/>
  <c r="I44" i="3" s="1"/>
  <c r="F45" i="3"/>
  <c r="H45" i="3" s="1"/>
  <c r="I45" i="3" s="1"/>
  <c r="F17" i="3"/>
  <c r="E19" i="1" l="1"/>
  <c r="F19" i="1" s="1"/>
  <c r="E20" i="1"/>
  <c r="F20" i="1" s="1"/>
  <c r="E22" i="1"/>
  <c r="F22" i="1" s="1"/>
  <c r="E18" i="1"/>
  <c r="F18" i="1" s="1"/>
  <c r="E21" i="1"/>
  <c r="F21" i="1" s="1"/>
  <c r="F23" i="1" l="1"/>
  <c r="D113" i="4" s="1"/>
  <c r="D63" i="4"/>
  <c r="C124" i="4"/>
  <c r="C54" i="4"/>
  <c r="C82" i="4" s="1"/>
  <c r="C53" i="4"/>
  <c r="C52" i="4"/>
  <c r="C51" i="4"/>
  <c r="C50" i="4"/>
  <c r="C48" i="4"/>
  <c r="C47" i="4"/>
  <c r="C38" i="4"/>
  <c r="D28" i="4"/>
  <c r="D30" i="4" s="1"/>
  <c r="D11" i="4"/>
  <c r="H17" i="3"/>
  <c r="I17" i="3" s="1"/>
  <c r="I46" i="3" l="1"/>
  <c r="I48" i="3" s="1"/>
  <c r="D115" i="4" s="1"/>
  <c r="E41" i="2"/>
  <c r="E43" i="2" s="1"/>
  <c r="D114" i="4" s="1"/>
  <c r="C102" i="4"/>
  <c r="C55" i="4"/>
  <c r="C74" i="4" s="1"/>
  <c r="D62" i="4"/>
  <c r="C68" i="4" s="1"/>
  <c r="D75" i="4" s="1"/>
  <c r="D100" i="4"/>
  <c r="D98" i="4"/>
  <c r="D96" i="4"/>
  <c r="D81" i="4"/>
  <c r="D53" i="4"/>
  <c r="D51" i="4"/>
  <c r="D49" i="4"/>
  <c r="D47" i="4"/>
  <c r="D37" i="4"/>
  <c r="D134" i="4"/>
  <c r="D84" i="4"/>
  <c r="D36" i="4"/>
  <c r="D101" i="4"/>
  <c r="D99" i="4"/>
  <c r="D97" i="4"/>
  <c r="D82" i="4"/>
  <c r="D54" i="4"/>
  <c r="D52" i="4"/>
  <c r="D50" i="4"/>
  <c r="D48" i="4"/>
  <c r="D117" i="4" l="1"/>
  <c r="D138" i="4" s="1"/>
  <c r="C83" i="4"/>
  <c r="D83" i="4" s="1"/>
  <c r="C86" i="4"/>
  <c r="D86" i="4" s="1"/>
  <c r="C103" i="4"/>
  <c r="D103" i="4" s="1"/>
  <c r="C85" i="4"/>
  <c r="D85" i="4" s="1"/>
  <c r="C39" i="4"/>
  <c r="D39" i="4" s="1"/>
  <c r="D102" i="4"/>
  <c r="D38" i="4"/>
  <c r="D55" i="4"/>
  <c r="D74" i="4" s="1"/>
  <c r="D87" i="4" l="1"/>
  <c r="D136" i="4" s="1"/>
  <c r="C40" i="4"/>
  <c r="C73" i="4" s="1"/>
  <c r="D104" i="4"/>
  <c r="D108" i="4" s="1"/>
  <c r="D109" i="4" s="1"/>
  <c r="D137" i="4" s="1"/>
  <c r="C104" i="4"/>
  <c r="C108" i="4" s="1"/>
  <c r="C87" i="4"/>
  <c r="D40" i="4"/>
  <c r="D73" i="4" s="1"/>
  <c r="D76" i="4" s="1"/>
  <c r="D135" i="4" s="1"/>
  <c r="D139" i="4" l="1"/>
  <c r="D122" i="4"/>
  <c r="D123" i="4" s="1"/>
  <c r="D127" i="4" l="1"/>
  <c r="D124" i="4"/>
  <c r="D128" i="4" s="1"/>
  <c r="D140" i="4" s="1"/>
  <c r="D141" i="4" s="1"/>
  <c r="D126" i="4"/>
  <c r="D125" i="4"/>
</calcChain>
</file>

<file path=xl/sharedStrings.xml><?xml version="1.0" encoding="utf-8"?>
<sst xmlns="http://schemas.openxmlformats.org/spreadsheetml/2006/main" count="475" uniqueCount="280">
  <si>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</si>
  <si>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</si>
  <si>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</si>
  <si>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</si>
  <si>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</si>
  <si>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</si>
  <si>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50515.001256/2022-26</t>
  </si>
  <si>
    <t>Licitação Nº</t>
  </si>
  <si>
    <t>00/2022</t>
  </si>
  <si>
    <t>ANEXO II-A</t>
  </si>
  <si>
    <t>PLANILHA ESTIMATIVA PARA O CUSTO MENSAL DOS INSUMOS (MÓDULO 5 – INSUMOS DIVERSOS)</t>
  </si>
  <si>
    <t>PLANILHA 01</t>
  </si>
  <si>
    <t>UNIFORMES (Item 11 do Termo de Referência)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</si>
  <si>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</si>
  <si>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</si>
  <si>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</si>
  <si>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</si>
  <si>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</si>
  <si>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</si>
  <si>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</si>
  <si>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</si>
  <si>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</si>
  <si>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</si>
  <si>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</si>
  <si>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</si>
  <si>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UND</t>
  </si>
  <si>
    <t>Meia</t>
  </si>
  <si>
    <t>PAR</t>
  </si>
  <si>
    <t>VALOR MENSAL A APROPRIAR</t>
  </si>
  <si>
    <t>OBS: Os licitantes devem preencher os campos marcados em amarelo</t>
  </si>
  <si>
    <t>PLANILHA 02</t>
  </si>
  <si>
    <t>MATERIAL DE CONSUMO (Item 9 do Termo de Referência)</t>
  </si>
  <si>
    <t>Material</t>
  </si>
  <si>
    <t>Média Mensal</t>
  </si>
  <si>
    <t>Valor Unitário R$</t>
  </si>
  <si>
    <t>Valor total por mês</t>
  </si>
  <si>
    <t>R$</t>
  </si>
  <si>
    <t>Unidade</t>
  </si>
  <si>
    <t>Frasco</t>
  </si>
  <si>
    <t>Pacote</t>
  </si>
  <si>
    <t>I) VALOR MENSAL A APROPRIAR</t>
  </si>
  <si>
    <t>II) QUANTIDADE DE SERVENTES A SEREM ALOCADOS</t>
  </si>
  <si>
    <t>III) VALOR MENSAL A APROPRIAR POR PROFISSIONAL ALOCADO (I / II)</t>
  </si>
  <si>
    <t xml:space="preserve">Nº Processo </t>
  </si>
  <si>
    <t>PLANILHA 03</t>
  </si>
  <si>
    <t>(E) = [(60/D) * C]</t>
  </si>
  <si>
    <t>(F)</t>
  </si>
  <si>
    <t>(G = F X E)</t>
  </si>
  <si>
    <t>(H = G / 60)</t>
  </si>
  <si>
    <t>Item</t>
  </si>
  <si>
    <t>Vida Útil (Meses)</t>
  </si>
  <si>
    <t>QTD a ser utilizada no período máximo vigência do contrato (60 meses)</t>
  </si>
  <si>
    <t>Valor mensal a apropriar R$</t>
  </si>
  <si>
    <t>Rodinho para pia</t>
  </si>
  <si>
    <t>A</t>
  </si>
  <si>
    <t xml:space="preserve">Data de apresentação da proposta (dia/mês/ano) </t>
  </si>
  <si>
    <t>B</t>
  </si>
  <si>
    <t xml:space="preserve">Município/UF 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</si>
  <si>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</si>
  <si>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</si>
  <si>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</si>
  <si>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</si>
  <si>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</si>
  <si>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</si>
  <si>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</si>
  <si>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</si>
  <si>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</si>
  <si>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</si>
  <si>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</si>
  <si>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</si>
  <si>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</si>
  <si>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</si>
  <si>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</si>
  <si>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</si>
  <si>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</si>
  <si>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</si>
  <si>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</si>
  <si>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</si>
  <si>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</si>
  <si>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</si>
  <si>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</si>
  <si>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</si>
  <si>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</si>
  <si>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</si>
  <si>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</si>
  <si>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</si>
  <si>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</si>
  <si>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</si>
  <si>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</si>
  <si>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</si>
  <si>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</si>
  <si>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</si>
  <si>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</si>
  <si>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</si>
  <si>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</si>
  <si>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</si>
  <si>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</si>
  <si>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</si>
  <si>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</si>
  <si>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</si>
  <si>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</si>
  <si>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</si>
  <si>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</si>
  <si>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</si>
  <si>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</si>
  <si>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</si>
  <si>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</si>
  <si>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</si>
  <si>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</si>
  <si>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</si>
  <si>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</si>
  <si>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</si>
  <si>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</si>
  <si>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unitário/dia (R$)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</si>
  <si>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</si>
  <si>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</si>
  <si>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</si>
  <si>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</si>
  <si>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</si>
  <si>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</si>
  <si>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-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</si>
  <si>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</si>
  <si>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</si>
  <si>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</si>
  <si>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</si>
  <si>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</si>
  <si>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</si>
  <si>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</si>
  <si>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</si>
  <si>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</si>
  <si>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</si>
  <si>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</si>
  <si>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</si>
  <si>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</si>
  <si>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</si>
  <si>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</si>
  <si>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</si>
  <si>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</si>
  <si>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</si>
  <si>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</si>
  <si>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</si>
  <si>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</si>
  <si>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</si>
  <si>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</si>
  <si>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</si>
  <si>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</si>
  <si>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</si>
  <si>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</si>
  <si>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</si>
  <si>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</si>
  <si>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</si>
  <si>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</si>
  <si>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</si>
  <si>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Materiais</t>
  </si>
  <si>
    <t>Equipamentos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</si>
  <si>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</si>
  <si>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</si>
  <si>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</si>
  <si>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</si>
  <si>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</si>
  <si>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</si>
  <si>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</si>
  <si>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</si>
  <si>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</si>
  <si>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</si>
  <si>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</si>
  <si>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</si>
  <si>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</si>
  <si>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</si>
  <si>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</si>
  <si>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</si>
  <si>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</si>
  <si>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</si>
  <si>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</si>
  <si>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</si>
  <si>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</si>
  <si>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</si>
  <si>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</si>
  <si>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</si>
  <si>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São Paulo/SP</t>
  </si>
  <si>
    <r>
      <t>Auxílio Alimentação</t>
    </r>
    <r>
      <rPr>
        <sz val="8"/>
        <rFont val="Ecofont Vera Sans"/>
        <family val="2"/>
      </rPr>
      <t xml:space="preserve"> (considerando 22 dias úteis)</t>
    </r>
    <r>
      <rPr>
        <sz val="10"/>
        <rFont val="Ecofont Vera Sans"/>
        <family val="2"/>
      </rPr>
      <t xml:space="preserve"> </t>
    </r>
    <r>
      <rPr>
        <sz val="8"/>
        <rFont val="Ecofont Vera Sans"/>
      </rPr>
      <t>- cláusula 15ª da CCT</t>
    </r>
  </si>
  <si>
    <r>
      <t xml:space="preserve">Auxílio Saúde* - </t>
    </r>
    <r>
      <rPr>
        <sz val="8"/>
        <rFont val="Ecofont Vera Sans"/>
      </rPr>
      <t>cláusula 17ª da CCT</t>
    </r>
  </si>
  <si>
    <r>
      <t xml:space="preserve">Cesta Básica - </t>
    </r>
    <r>
      <rPr>
        <sz val="8"/>
        <color theme="1"/>
        <rFont val="Ecofont Vera Sans"/>
      </rPr>
      <t>cláusula 14ª da CCT</t>
    </r>
  </si>
  <si>
    <r>
      <t xml:space="preserve">Benefício Social - </t>
    </r>
    <r>
      <rPr>
        <sz val="8"/>
        <color theme="1"/>
        <rFont val="Ecofont Vera Sans"/>
      </rPr>
      <t>cláusula 22ª da CCT</t>
    </r>
  </si>
  <si>
    <r>
      <t xml:space="preserve">Outros Disposição - </t>
    </r>
    <r>
      <rPr>
        <sz val="8"/>
        <color theme="1"/>
        <rFont val="Ecofont Vera Sans"/>
      </rPr>
      <t>cláusula 70ª da CCT</t>
    </r>
  </si>
  <si>
    <t>MÁQUINAS E EQUIPAMENTOS (Item 9 do Termo de Referência)</t>
  </si>
  <si>
    <t>Qtd</t>
  </si>
  <si>
    <t>Marca Referência</t>
  </si>
  <si>
    <t>Média Mensal estimada</t>
  </si>
  <si>
    <t>50515.001380/2022-91</t>
  </si>
  <si>
    <t>Conjunto (calça e jaleco)</t>
  </si>
  <si>
    <t>Sapato</t>
  </si>
  <si>
    <t>Touca capilar</t>
  </si>
  <si>
    <t>Açúcar refinado</t>
  </si>
  <si>
    <t>UNIÃO, BARRA, CARAVELAS</t>
  </si>
  <si>
    <t>Adoçante líquido Sucralose</t>
  </si>
  <si>
    <t>ZEROCAL, LINEA</t>
  </si>
  <si>
    <t>Café torrado e moído extra forte</t>
  </si>
  <si>
    <t>PILÃO, MELLITTA, 3 CORAÇÕES</t>
  </si>
  <si>
    <t>Chá (sabores diversos - capim cidreira, erva doce, camomila, hortelã, etc.)</t>
  </si>
  <si>
    <t>DR. OETKER, LEÃO </t>
  </si>
  <si>
    <t>Copo descartável reforçado para café 50ml</t>
  </si>
  <si>
    <t>Copo descartável reforçado para água 200ml</t>
  </si>
  <si>
    <t>Coador de pano para cafeteira industrial</t>
  </si>
  <si>
    <t>Guardanapo de papel, branco, folha dupla</t>
  </si>
  <si>
    <t>GRAND HOTEL, KITCHEN, SNOB, ELITE</t>
  </si>
  <si>
    <t>Mexedor descartável para café, 11cm</t>
  </si>
  <si>
    <t>Papel toalha, folha dupla (cozinha)</t>
  </si>
  <si>
    <t>SNOB, KITCHEN</t>
  </si>
  <si>
    <t>Papel toalha, folha dupla, interfolhado, tipo cai-cai</t>
  </si>
  <si>
    <t>SULLEG, SANTHER, KLEENEX</t>
  </si>
  <si>
    <t>Açúcar refinado, pacote com 1kg</t>
  </si>
  <si>
    <t>Adoçante líquido Sucralose, frasco com 100ml</t>
  </si>
  <si>
    <t>Café torrado e moído extra forte, pacote com 500g</t>
  </si>
  <si>
    <t>Chá (sabores diversos - capim cidreira, erva doce, camomila, hortelã, etc.), caixa com 10 saquinhos</t>
  </si>
  <si>
    <t xml:space="preserve">Caixa  </t>
  </si>
  <si>
    <t>Copo descartável reforçado para café 50ml, pacote com 100 unidades</t>
  </si>
  <si>
    <t>Copo descartável reforçado para água 200ml, pacote com 100 unidades</t>
  </si>
  <si>
    <t>Guardanapo de papel, branco, folha dupla, pacote com 50 unidades.</t>
  </si>
  <si>
    <t>Mexedor descartável para café, 11cm, pacote com 500 unidades</t>
  </si>
  <si>
    <t>Papel toalha, folha dupla (cozinha), pacote com 2 rolos.</t>
  </si>
  <si>
    <t>Papel toalha, folha dupla, interfolhado, tipo cai-cai, caixa com 1000 folhas.</t>
  </si>
  <si>
    <t>Água sanitária</t>
  </si>
  <si>
    <t>CANDIDA, YPÊ, BRILHANTE, SUPREMA</t>
  </si>
  <si>
    <t>Esponja dupla face</t>
  </si>
  <si>
    <t>BETTANIN, LIMPANNO, SCOTH BRITE</t>
  </si>
  <si>
    <t>Detergente líquido neutro</t>
  </si>
  <si>
    <t>YPÊ, LIMPOL</t>
  </si>
  <si>
    <t>Desinfetante </t>
  </si>
  <si>
    <t>CASA, SANOL, YPÊ</t>
  </si>
  <si>
    <t>Flanela branca, tamanho grande</t>
  </si>
  <si>
    <t>Limpador multiuso</t>
  </si>
  <si>
    <t>VEJA, YPÊ, MR MÚSCULO, CIF</t>
  </si>
  <si>
    <t>Pano de chão alvejado, grande</t>
  </si>
  <si>
    <t>Pano de prato</t>
  </si>
  <si>
    <t>Pano multiuso</t>
  </si>
  <si>
    <t>PERFEX, SCOTH BRITE</t>
  </si>
  <si>
    <t>Sabão em pó</t>
  </si>
  <si>
    <t>OMO, ARIEL, BRILHANTE</t>
  </si>
  <si>
    <t>Saco de lixo, preto, reforçado, capacidade para 60 litros</t>
  </si>
  <si>
    <t>Água sanitária, frasco com 1 litro</t>
  </si>
  <si>
    <t>Esponja dupla face, pacote com 4 unidades</t>
  </si>
  <si>
    <t>Detergente líquido neutro, frasco com 500ml</t>
  </si>
  <si>
    <t>Desinfetante perfumado, frasco com 1 litro</t>
  </si>
  <si>
    <t>Limpador multiuso, frasco com 500ml</t>
  </si>
  <si>
    <t>Pano multiuso, pacote com 5 unidades</t>
  </si>
  <si>
    <t>Sabão em pó, pacote com 500g</t>
  </si>
  <si>
    <t>Saco de lixo, preto, reforçado, capacidade para 60 litros, pacote com 100 unidades</t>
  </si>
  <si>
    <t>II) QUANTIDADE DE COPERIO(A) A SER ALOCADO(A)</t>
  </si>
  <si>
    <t>Açucareiro em aço inox</t>
  </si>
  <si>
    <t>Balde plástico de 5 litros</t>
  </si>
  <si>
    <t>Bandeja redonda, em aço inox, mínimo de 40cm comprimento</t>
  </si>
  <si>
    <t>Bandeja retangular, em aço inox, mínimo de 40cm comprimento</t>
  </si>
  <si>
    <t>Bule para café, em aço inox, capacidade de 500ml</t>
  </si>
  <si>
    <t>Cafeteira Elétrica Tradicional, inox, 6 litros</t>
  </si>
  <si>
    <t>Colher de sopa, em aço inox</t>
  </si>
  <si>
    <t>Colher para café, em aço inox</t>
  </si>
  <si>
    <t>Colher para chá, em aço inox</t>
  </si>
  <si>
    <t>Copo de vidro, transparente, liso, capacidade mínima de 330 ml</t>
  </si>
  <si>
    <t>Faca, em aço inox</t>
  </si>
  <si>
    <t>Faca para sobremesa, em aço inox</t>
  </si>
  <si>
    <t>Garfo, em aço inox</t>
  </si>
  <si>
    <t>Garfo para sobremesa, em inox</t>
  </si>
  <si>
    <t>Garrafa térmica 1 litro</t>
  </si>
  <si>
    <t>Jarra para água, em aço inox, com tampa, 1 litro</t>
  </si>
  <si>
    <t>Jarra para água, em aço inox, com tampa, 2 litros</t>
  </si>
  <si>
    <t>Jarra dosadora de vidro 1 litro para micro-ondas</t>
  </si>
  <si>
    <t>Lixeira com pedal, capacidade 50 litros</t>
  </si>
  <si>
    <t>Porta mantimento para açúcar</t>
  </si>
  <si>
    <t>Porta mantimento para café</t>
  </si>
  <si>
    <t>Porta copos (descanso), em aço inox</t>
  </si>
  <si>
    <t>Prato raso, redondo, em cerâmica, branco</t>
  </si>
  <si>
    <t>Prato de sobremesa, redondo, em cerâmica, branco</t>
  </si>
  <si>
    <t>Xícara com pires para café, em cerâmica, liso, branco</t>
  </si>
  <si>
    <t>Xícara com pires para chá, em cerâmica, liso, branco</t>
  </si>
  <si>
    <t>Dispensador para papel toalha interfolhado</t>
  </si>
  <si>
    <t>Copeiragem</t>
  </si>
  <si>
    <t>Copeiro</t>
  </si>
  <si>
    <t xml:space="preserve">Suéter de lã </t>
  </si>
  <si>
    <t>Carrinho multiuso para copa, 3 prateleiras, com rodízio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</si>
</sst>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0%"/>
    <numFmt numFmtId="166" formatCode="#,##0_ ;\-#,##0\ 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  <family val="2"/>
    </font>
    <font>
      <sz val="9"/>
      <name val="Ecofont Vera Sans"/>
      <family val="2"/>
    </font>
    <font>
      <b/>
      <i/>
      <sz val="9"/>
      <color theme="1"/>
      <name val="Ecofont Vera Sans"/>
      <family val="2"/>
    </font>
    <font>
      <b/>
      <sz val="10"/>
      <color theme="1"/>
      <name val="Ecofont Vera Sans"/>
    </font>
    <font>
      <sz val="8"/>
      <name val="Ecofont Vera Sans"/>
      <family val="2"/>
    </font>
    <font>
      <b/>
      <sz val="11"/>
      <color theme="1"/>
      <name val="Ecofont Vera Sans"/>
      <family val="2"/>
    </font>
    <font>
      <b/>
      <sz val="9"/>
      <color theme="1"/>
      <name val="Ecofont Vera Sans"/>
      <family val="2"/>
    </font>
    <font>
      <b/>
      <sz val="8"/>
      <color theme="1"/>
      <name val="Ecofont Vera Sans"/>
      <family val="2"/>
    </font>
    <font>
      <sz val="8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indexed="8"/>
      <name val="Ecofont Vera Sans"/>
      <family val="2"/>
    </font>
    <font>
      <sz val="9"/>
      <color indexed="8"/>
      <name val="Ecofont Vera Sans"/>
      <family val="2"/>
    </font>
    <font>
      <sz val="10"/>
      <name val="Ecofont Vera Sans"/>
      <family val="2"/>
    </font>
    <font>
      <b/>
      <sz val="10"/>
      <name val="Ecofont Vera Sans"/>
      <family val="2"/>
    </font>
    <font>
      <b/>
      <sz val="10"/>
      <color indexed="8"/>
      <name val="Ecofont Vera Sans"/>
      <family val="2"/>
    </font>
    <font>
      <sz val="8"/>
      <color indexed="8"/>
      <name val="Ecofont Vera Sans"/>
      <family val="2"/>
    </font>
    <font>
      <sz val="9"/>
      <color indexed="10"/>
      <name val="Ecofont Vera Sans"/>
      <family val="2"/>
    </font>
    <font>
      <sz val="8"/>
      <name val="Ecofont Vera Sans"/>
    </font>
    <font>
      <sz val="8"/>
      <color theme="1"/>
      <name val="Ecofont Vera San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2" borderId="1" xfId="0" applyFont="1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3" fillId="0" borderId="0" xfId="0" applyFont="1" applyProtection="1">
      <protection hidden="1"/>
    </xf>
    <xf numFmtId="0" fontId="2" fillId="2" borderId="4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3" fillId="2" borderId="5" xfId="0" applyFont="1" applyFill="1" applyBorder="1" applyProtection="1">
      <protection locked="0"/>
    </xf>
    <xf numFmtId="0" fontId="2" fillId="2" borderId="6" xfId="0" applyFont="1" applyFill="1" applyBorder="1" applyProtection="1">
      <protection locked="0"/>
    </xf>
    <xf numFmtId="0" fontId="3" fillId="2" borderId="7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0" fontId="6" fillId="2" borderId="0" xfId="0" applyFont="1" applyFill="1" applyAlignment="1" applyProtection="1">
      <alignment horizontal="center" vertical="center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3" fillId="4" borderId="11" xfId="2" applyFont="1" applyFill="1" applyBorder="1" applyAlignment="1" applyProtection="1">
      <alignment horizontal="center" vertical="center" wrapText="1"/>
      <protection locked="0"/>
    </xf>
    <xf numFmtId="164" fontId="3" fillId="2" borderId="9" xfId="0" applyNumberFormat="1" applyFont="1" applyFill="1" applyBorder="1" applyAlignment="1" applyProtection="1">
      <alignment horizontal="center" vertical="center" wrapText="1"/>
      <protection hidden="1"/>
    </xf>
    <xf numFmtId="164" fontId="6" fillId="0" borderId="9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Protection="1">
      <protection locked="0"/>
    </xf>
    <xf numFmtId="0" fontId="9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hidden="1"/>
    </xf>
    <xf numFmtId="0" fontId="2" fillId="0" borderId="4" xfId="0" applyFont="1" applyBorder="1" applyProtection="1">
      <protection locked="0"/>
    </xf>
    <xf numFmtId="0" fontId="3" fillId="0" borderId="4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10" fillId="0" borderId="9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center" vertical="center" wrapText="1"/>
    </xf>
    <xf numFmtId="164" fontId="3" fillId="0" borderId="9" xfId="2" applyFont="1" applyFill="1" applyBorder="1" applyAlignment="1" applyProtection="1">
      <alignment horizontal="center" vertical="center" wrapText="1"/>
      <protection hidden="1"/>
    </xf>
    <xf numFmtId="164" fontId="12" fillId="0" borderId="12" xfId="0" applyNumberFormat="1" applyFont="1" applyBorder="1" applyAlignment="1" applyProtection="1">
      <alignment wrapText="1"/>
      <protection hidden="1"/>
    </xf>
    <xf numFmtId="164" fontId="6" fillId="0" borderId="9" xfId="2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13" fillId="0" borderId="9" xfId="0" applyFont="1" applyBorder="1" applyAlignment="1" applyProtection="1">
      <alignment horizontal="center" vertical="center" wrapText="1"/>
      <protection hidden="1"/>
    </xf>
    <xf numFmtId="0" fontId="13" fillId="0" borderId="3" xfId="0" applyFont="1" applyBorder="1" applyAlignment="1" applyProtection="1">
      <alignment horizontal="center" vertical="center" wrapText="1"/>
      <protection hidden="1"/>
    </xf>
    <xf numFmtId="0" fontId="13" fillId="0" borderId="10" xfId="0" applyFont="1" applyBorder="1" applyAlignment="1" applyProtection="1">
      <alignment horizontal="center" vertical="center" wrapText="1"/>
      <protection hidden="1"/>
    </xf>
    <xf numFmtId="0" fontId="10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14" fillId="0" borderId="9" xfId="0" applyNumberFormat="1" applyFont="1" applyBorder="1" applyAlignment="1" applyProtection="1">
      <alignment horizontal="center" vertical="center" wrapText="1"/>
      <protection hidden="1"/>
    </xf>
    <xf numFmtId="164" fontId="13" fillId="0" borderId="12" xfId="0" applyNumberFormat="1" applyFont="1" applyBorder="1" applyAlignment="1" applyProtection="1">
      <alignment horizontal="center" vertical="center" wrapText="1"/>
      <protection hidden="1"/>
    </xf>
    <xf numFmtId="164" fontId="12" fillId="0" borderId="9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5" xfId="0" applyFont="1" applyBorder="1" applyProtection="1"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14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49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top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15" fillId="2" borderId="0" xfId="0" applyFont="1" applyFill="1" applyAlignment="1" applyProtection="1">
      <alignment vertical="center" wrapText="1"/>
      <protection hidden="1"/>
    </xf>
    <xf numFmtId="0" fontId="6" fillId="2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164" fontId="2" fillId="2" borderId="9" xfId="2" applyFont="1" applyFill="1" applyBorder="1" applyAlignment="1" applyProtection="1">
      <alignment horizontal="center" wrapText="1"/>
      <protection locked="0"/>
    </xf>
    <xf numFmtId="164" fontId="6" fillId="2" borderId="9" xfId="2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18" fillId="2" borderId="9" xfId="0" applyFont="1" applyFill="1" applyBorder="1" applyAlignment="1" applyProtection="1">
      <alignment horizontal="center" wrapText="1"/>
      <protection hidden="1"/>
    </xf>
    <xf numFmtId="0" fontId="18" fillId="2" borderId="9" xfId="0" applyFont="1" applyFill="1" applyBorder="1" applyAlignment="1" applyProtection="1">
      <alignment vertical="top" wrapText="1"/>
      <protection hidden="1"/>
    </xf>
    <xf numFmtId="10" fontId="18" fillId="2" borderId="9" xfId="3" applyNumberFormat="1" applyFont="1" applyFill="1" applyBorder="1" applyAlignment="1" applyProtection="1">
      <alignment horizontal="center" vertical="top" wrapText="1"/>
      <protection hidden="1"/>
    </xf>
    <xf numFmtId="164" fontId="18" fillId="2" borderId="9" xfId="2" applyFont="1" applyFill="1" applyBorder="1" applyAlignment="1" applyProtection="1">
      <alignment horizontal="center" vertical="top" wrapText="1"/>
      <protection hidden="1"/>
    </xf>
    <xf numFmtId="10" fontId="6" fillId="5" borderId="9" xfId="2" applyNumberFormat="1" applyFont="1" applyFill="1" applyBorder="1" applyAlignment="1" applyProtection="1">
      <alignment horizontal="center" vertical="top" wrapText="1"/>
      <protection hidden="1"/>
    </xf>
    <xf numFmtId="164" fontId="6" fillId="5" borderId="9" xfId="2" applyFont="1" applyFill="1" applyBorder="1" applyAlignment="1" applyProtection="1">
      <alignment horizontal="center" vertical="top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19" fillId="5" borderId="9" xfId="0" applyFont="1" applyFill="1" applyBorder="1" applyAlignment="1" applyProtection="1">
      <alignment horizontal="center" wrapText="1"/>
      <protection hidden="1"/>
    </xf>
    <xf numFmtId="0" fontId="18" fillId="0" borderId="9" xfId="0" applyFont="1" applyBorder="1" applyAlignment="1" applyProtection="1">
      <alignment horizontal="center" wrapText="1"/>
      <protection hidden="1"/>
    </xf>
    <xf numFmtId="0" fontId="18" fillId="0" borderId="9" xfId="0" applyFont="1" applyBorder="1" applyAlignment="1" applyProtection="1">
      <alignment vertical="top" wrapText="1"/>
      <protection hidden="1"/>
    </xf>
    <xf numFmtId="10" fontId="18" fillId="0" borderId="9" xfId="3" applyNumberFormat="1" applyFont="1" applyFill="1" applyBorder="1" applyAlignment="1" applyProtection="1">
      <alignment horizontal="center" wrapText="1"/>
      <protection hidden="1"/>
    </xf>
    <xf numFmtId="164" fontId="18" fillId="0" borderId="9" xfId="2" applyFont="1" applyFill="1" applyBorder="1" applyAlignment="1" applyProtection="1">
      <alignment horizontal="center" wrapText="1"/>
      <protection hidden="1"/>
    </xf>
    <xf numFmtId="10" fontId="19" fillId="5" borderId="9" xfId="3" applyNumberFormat="1" applyFont="1" applyFill="1" applyBorder="1" applyAlignment="1" applyProtection="1">
      <alignment horizontal="center" wrapText="1"/>
      <protection hidden="1"/>
    </xf>
    <xf numFmtId="164" fontId="19" fillId="5" borderId="9" xfId="2" applyFont="1" applyFill="1" applyBorder="1" applyAlignment="1" applyProtection="1">
      <alignment horizontal="center" wrapText="1"/>
      <protection hidden="1"/>
    </xf>
    <xf numFmtId="0" fontId="6" fillId="6" borderId="9" xfId="0" applyFont="1" applyFill="1" applyBorder="1" applyAlignment="1" applyProtection="1">
      <alignment horizontal="center" wrapText="1"/>
      <protection hidden="1"/>
    </xf>
    <xf numFmtId="0" fontId="2" fillId="0" borderId="9" xfId="0" applyFont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wrapText="1"/>
      <protection hidden="1"/>
    </xf>
    <xf numFmtId="0" fontId="18" fillId="2" borderId="9" xfId="0" applyFont="1" applyFill="1" applyBorder="1" applyAlignment="1" applyProtection="1">
      <alignment horizontal="left" vertical="center" wrapText="1"/>
      <protection hidden="1"/>
    </xf>
    <xf numFmtId="0" fontId="18" fillId="2" borderId="9" xfId="0" applyFont="1" applyFill="1" applyBorder="1" applyAlignment="1" applyProtection="1">
      <alignment vertical="center" wrapText="1"/>
      <protection hidden="1"/>
    </xf>
    <xf numFmtId="0" fontId="2" fillId="2" borderId="9" xfId="0" applyFont="1" applyFill="1" applyBorder="1" applyAlignment="1" applyProtection="1">
      <alignment vertical="center" wrapText="1"/>
      <protection hidden="1"/>
    </xf>
    <xf numFmtId="0" fontId="2" fillId="5" borderId="9" xfId="0" applyFont="1" applyFill="1" applyBorder="1" applyAlignment="1" applyProtection="1">
      <alignment wrapText="1"/>
      <protection hidden="1"/>
    </xf>
    <xf numFmtId="0" fontId="2" fillId="2" borderId="9" xfId="0" applyFont="1" applyFill="1" applyBorder="1" applyAlignment="1" applyProtection="1">
      <alignment vertical="top" wrapText="1"/>
      <protection hidden="1"/>
    </xf>
    <xf numFmtId="10" fontId="2" fillId="2" borderId="9" xfId="2" applyNumberFormat="1" applyFont="1" applyFill="1" applyBorder="1" applyAlignment="1" applyProtection="1">
      <alignment horizontal="center" wrapText="1"/>
      <protection hidden="1"/>
    </xf>
    <xf numFmtId="164" fontId="2" fillId="2" borderId="9" xfId="2" applyFont="1" applyFill="1" applyBorder="1" applyAlignment="1" applyProtection="1">
      <alignment horizontal="center" wrapText="1"/>
      <protection hidden="1"/>
    </xf>
    <xf numFmtId="10" fontId="6" fillId="5" borderId="9" xfId="2" applyNumberFormat="1" applyFont="1" applyFill="1" applyBorder="1" applyAlignment="1" applyProtection="1">
      <alignment horizontal="center" wrapText="1"/>
      <protection hidden="1"/>
    </xf>
    <xf numFmtId="164" fontId="6" fillId="5" borderId="9" xfId="2" applyFont="1" applyFill="1" applyBorder="1" applyAlignment="1" applyProtection="1">
      <alignment horizontal="center" wrapText="1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165" fontId="2" fillId="2" borderId="9" xfId="3" applyNumberFormat="1" applyFont="1" applyFill="1" applyBorder="1" applyAlignment="1" applyProtection="1">
      <alignment horizontal="center" vertical="center" wrapText="1"/>
      <protection locked="0"/>
    </xf>
    <xf numFmtId="165" fontId="6" fillId="5" borderId="9" xfId="3" applyNumberFormat="1" applyFont="1" applyFill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10" fontId="2" fillId="2" borderId="9" xfId="3" applyNumberFormat="1" applyFont="1" applyFill="1" applyBorder="1" applyAlignment="1" applyProtection="1">
      <alignment horizontal="center" vertical="center" wrapText="1"/>
      <protection locked="0"/>
    </xf>
    <xf numFmtId="10" fontId="6" fillId="5" borderId="9" xfId="3" applyNumberFormat="1" applyFont="1" applyFill="1" applyBorder="1" applyAlignment="1" applyProtection="1">
      <alignment horizontal="center" wrapText="1"/>
      <protection hidden="1"/>
    </xf>
    <xf numFmtId="10" fontId="2" fillId="2" borderId="9" xfId="3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2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vertical="top" wrapText="1"/>
      <protection hidden="1"/>
    </xf>
    <xf numFmtId="164" fontId="2" fillId="0" borderId="9" xfId="2" applyFont="1" applyBorder="1" applyAlignment="1" applyProtection="1">
      <alignment horizontal="center" vertical="center" wrapText="1"/>
      <protection hidden="1"/>
    </xf>
    <xf numFmtId="10" fontId="6" fillId="2" borderId="9" xfId="3" applyNumberFormat="1" applyFont="1" applyFill="1" applyBorder="1" applyAlignment="1" applyProtection="1">
      <alignment horizontal="center" wrapText="1"/>
      <protection hidden="1"/>
    </xf>
    <xf numFmtId="164" fontId="6" fillId="0" borderId="9" xfId="2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wrapText="1"/>
      <protection hidden="1"/>
    </xf>
    <xf numFmtId="0" fontId="6" fillId="5" borderId="9" xfId="0" applyFont="1" applyFill="1" applyBorder="1" applyAlignment="1" applyProtection="1">
      <alignment horizontal="center" vertical="top" wrapText="1"/>
      <protection hidden="1"/>
    </xf>
    <xf numFmtId="0" fontId="5" fillId="2" borderId="16" xfId="0" applyFont="1" applyFill="1" applyBorder="1"/>
    <xf numFmtId="0" fontId="3" fillId="0" borderId="2" xfId="0" applyFont="1" applyBorder="1" applyProtection="1">
      <protection hidden="1"/>
    </xf>
    <xf numFmtId="0" fontId="2" fillId="2" borderId="9" xfId="0" applyFont="1" applyFill="1" applyBorder="1" applyAlignment="1" applyProtection="1">
      <alignment horizontal="center" vertical="top" wrapText="1"/>
      <protection hidden="1"/>
    </xf>
    <xf numFmtId="164" fontId="3" fillId="0" borderId="0" xfId="0" applyNumberFormat="1" applyFont="1" applyProtection="1">
      <protection hidden="1"/>
    </xf>
    <xf numFmtId="10" fontId="2" fillId="4" borderId="9" xfId="3" applyNumberFormat="1" applyFont="1" applyFill="1" applyBorder="1" applyAlignment="1" applyProtection="1">
      <alignment horizontal="center" wrapText="1"/>
      <protection locked="0"/>
    </xf>
    <xf numFmtId="164" fontId="3" fillId="4" borderId="9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wrapText="1"/>
      <protection hidden="1"/>
    </xf>
    <xf numFmtId="0" fontId="18" fillId="2" borderId="9" xfId="0" applyFont="1" applyFill="1" applyBorder="1" applyAlignment="1" applyProtection="1">
      <alignment horizontal="center" vertical="center" wrapText="1"/>
      <protection hidden="1"/>
    </xf>
    <xf numFmtId="10" fontId="18" fillId="2" borderId="9" xfId="3" applyNumberFormat="1" applyFont="1" applyFill="1" applyBorder="1" applyAlignment="1" applyProtection="1">
      <alignment horizontal="center" vertical="center" wrapText="1"/>
      <protection hidden="1"/>
    </xf>
    <xf numFmtId="164" fontId="18" fillId="2" borderId="9" xfId="2" applyFont="1" applyFill="1" applyBorder="1" applyAlignment="1" applyProtection="1">
      <alignment horizontal="center" vertical="center" wrapText="1"/>
      <protection hidden="1"/>
    </xf>
    <xf numFmtId="164" fontId="2" fillId="2" borderId="9" xfId="2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hidden="1"/>
    </xf>
    <xf numFmtId="10" fontId="6" fillId="5" borderId="9" xfId="3" applyNumberFormat="1" applyFont="1" applyFill="1" applyBorder="1" applyAlignment="1" applyProtection="1">
      <alignment horizontal="center" vertical="center" wrapText="1"/>
      <protection hidden="1"/>
    </xf>
    <xf numFmtId="164" fontId="6" fillId="5" borderId="9" xfId="2" applyFont="1" applyFill="1" applyBorder="1" applyAlignment="1" applyProtection="1">
      <alignment horizontal="center" vertical="center" wrapText="1"/>
      <protection hidden="1"/>
    </xf>
    <xf numFmtId="164" fontId="14" fillId="4" borderId="9" xfId="2" applyFont="1" applyFill="1" applyBorder="1" applyAlignment="1" applyProtection="1">
      <alignment horizontal="center" vertical="center" wrapText="1"/>
      <protection locked="0"/>
    </xf>
    <xf numFmtId="4" fontId="2" fillId="4" borderId="9" xfId="0" applyNumberFormat="1" applyFont="1" applyFill="1" applyBorder="1" applyAlignment="1" applyProtection="1">
      <alignment horizontal="center" vertical="center" wrapText="1"/>
      <protection hidden="1"/>
    </xf>
    <xf numFmtId="164" fontId="2" fillId="4" borderId="9" xfId="2" applyFont="1" applyFill="1" applyBorder="1" applyAlignment="1" applyProtection="1">
      <alignment horizontal="center" wrapText="1"/>
      <protection locked="0"/>
    </xf>
    <xf numFmtId="164" fontId="18" fillId="4" borderId="9" xfId="2" applyFont="1" applyFill="1" applyBorder="1" applyAlignment="1" applyProtection="1">
      <alignment horizontal="center" wrapText="1"/>
      <protection hidden="1"/>
    </xf>
    <xf numFmtId="164" fontId="2" fillId="4" borderId="9" xfId="2" applyFont="1" applyFill="1" applyBorder="1" applyAlignment="1" applyProtection="1">
      <alignment horizontal="center" vertical="center" wrapText="1"/>
      <protection locked="0"/>
    </xf>
    <xf numFmtId="10" fontId="2" fillId="4" borderId="9" xfId="3" applyNumberFormat="1" applyFont="1" applyFill="1" applyBorder="1" applyAlignment="1" applyProtection="1">
      <alignment horizontal="center" vertical="center" wrapText="1"/>
      <protection locked="0"/>
    </xf>
    <xf numFmtId="164" fontId="2" fillId="4" borderId="9" xfId="2" applyFont="1" applyFill="1" applyBorder="1" applyAlignment="1" applyProtection="1">
      <alignment horizontal="center" wrapText="1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3" fillId="0" borderId="9" xfId="2" applyNumberFormat="1" applyFont="1" applyFill="1" applyBorder="1" applyAlignment="1" applyProtection="1">
      <alignment horizontal="center" vertical="center" wrapText="1"/>
      <protection locked="0"/>
    </xf>
    <xf numFmtId="1" fontId="3" fillId="0" borderId="9" xfId="0" applyNumberFormat="1" applyFont="1" applyBorder="1" applyAlignment="1" applyProtection="1">
      <alignment horizontal="center" wrapText="1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0" fillId="0" borderId="17" xfId="0" applyBorder="1" applyAlignment="1">
      <alignment vertical="center" wrapText="1"/>
    </xf>
    <xf numFmtId="0" fontId="9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0" fillId="0" borderId="17" xfId="0" applyBorder="1" applyAlignment="1">
      <alignment horizontal="center" vertical="center" wrapText="1"/>
    </xf>
    <xf numFmtId="166" fontId="14" fillId="0" borderId="9" xfId="1" applyNumberFormat="1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12" xfId="0" applyFont="1" applyBorder="1" applyAlignment="1" applyProtection="1">
      <alignment horizontal="center" vertical="center" wrapText="1"/>
      <protection hidden="1"/>
    </xf>
    <xf numFmtId="0" fontId="8" fillId="4" borderId="2" xfId="0" applyFont="1" applyFill="1" applyBorder="1" applyAlignment="1" applyProtection="1">
      <alignment horizontal="left"/>
      <protection hidden="1"/>
    </xf>
    <xf numFmtId="0" fontId="6" fillId="2" borderId="0" xfId="0" applyFont="1" applyFill="1" applyAlignment="1" applyProtection="1">
      <alignment horizontal="center" vertical="center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0" fontId="6" fillId="3" borderId="10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49" fontId="2" fillId="0" borderId="9" xfId="0" applyNumberFormat="1" applyFont="1" applyBorder="1" applyAlignment="1" applyProtection="1">
      <alignment horizontal="center" vertical="center" wrapText="1"/>
      <protection hidden="1"/>
    </xf>
    <xf numFmtId="0" fontId="11" fillId="0" borderId="12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left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14" xfId="0" applyFont="1" applyBorder="1" applyAlignment="1" applyProtection="1">
      <alignment horizontal="left" vertical="center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164" fontId="12" fillId="0" borderId="13" xfId="0" applyNumberFormat="1" applyFont="1" applyBorder="1" applyAlignment="1" applyProtection="1">
      <alignment horizontal="center" vertical="center" wrapText="1"/>
      <protection hidden="1"/>
    </xf>
    <xf numFmtId="164" fontId="12" fillId="0" borderId="14" xfId="0" applyNumberFormat="1" applyFont="1" applyBorder="1" applyAlignment="1" applyProtection="1">
      <alignment horizontal="center" vertical="center" wrapText="1"/>
      <protection hidden="1"/>
    </xf>
    <xf numFmtId="164" fontId="12" fillId="0" borderId="11" xfId="0" applyNumberFormat="1" applyFont="1" applyBorder="1" applyAlignment="1" applyProtection="1">
      <alignment horizontal="center" vertical="center" wrapText="1"/>
      <protection hidden="1"/>
    </xf>
    <xf numFmtId="0" fontId="13" fillId="0" borderId="13" xfId="0" applyFont="1" applyBorder="1" applyAlignment="1" applyProtection="1">
      <alignment horizontal="center" vertical="center" wrapText="1"/>
      <protection hidden="1"/>
    </xf>
    <xf numFmtId="0" fontId="13" fillId="0" borderId="11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49" fontId="2" fillId="0" borderId="13" xfId="0" applyNumberFormat="1" applyFont="1" applyBorder="1" applyAlignment="1" applyProtection="1">
      <alignment horizontal="center" vertical="center" wrapText="1"/>
      <protection hidden="1"/>
    </xf>
    <xf numFmtId="49" fontId="2" fillId="0" borderId="14" xfId="0" applyNumberFormat="1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6" fillId="5" borderId="9" xfId="0" applyFont="1" applyFill="1" applyBorder="1" applyAlignment="1" applyProtection="1">
      <alignment horizontal="center" vertical="top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0" fontId="6" fillId="5" borderId="13" xfId="0" applyFont="1" applyFill="1" applyBorder="1" applyAlignment="1" applyProtection="1">
      <alignment horizontal="center" vertical="top" wrapText="1"/>
      <protection hidden="1"/>
    </xf>
    <xf numFmtId="0" fontId="6" fillId="5" borderId="11" xfId="0" applyFont="1" applyFill="1" applyBorder="1" applyAlignment="1" applyProtection="1">
      <alignment horizontal="center" vertical="top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left" wrapText="1"/>
      <protection hidden="1"/>
    </xf>
    <xf numFmtId="0" fontId="2" fillId="2" borderId="9" xfId="0" applyFont="1" applyFill="1" applyBorder="1" applyAlignment="1" applyProtection="1">
      <alignment horizontal="left" vertical="center" wrapText="1"/>
      <protection hidden="1"/>
    </xf>
    <xf numFmtId="0" fontId="2" fillId="2" borderId="9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left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6" fillId="6" borderId="9" xfId="0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2" fillId="2" borderId="1" xfId="0" applyFont="1" applyFill="1" applyBorder="1" applyAlignment="1" applyProtection="1">
      <alignment horizontal="left" vertical="top" wrapText="1"/>
      <protection hidden="1"/>
    </xf>
    <xf numFmtId="0" fontId="12" fillId="2" borderId="2" xfId="0" applyFont="1" applyFill="1" applyBorder="1" applyAlignment="1" applyProtection="1">
      <alignment horizontal="left" vertical="top" wrapText="1"/>
      <protection hidden="1"/>
    </xf>
    <xf numFmtId="0" fontId="6" fillId="5" borderId="9" xfId="0" applyFont="1" applyFill="1" applyBorder="1" applyAlignment="1" applyProtection="1">
      <alignment horizontal="center" vertical="center" wrapText="1"/>
      <protection hidden="1"/>
    </xf>
    <xf numFmtId="0" fontId="3" fillId="7" borderId="1" xfId="0" applyFont="1" applyFill="1" applyBorder="1" applyAlignment="1" applyProtection="1">
      <alignment horizontal="center" wrapText="1"/>
      <protection hidden="1"/>
    </xf>
    <xf numFmtId="0" fontId="3" fillId="7" borderId="2" xfId="0" applyFont="1" applyFill="1" applyBorder="1" applyAlignment="1" applyProtection="1">
      <alignment horizontal="center" wrapText="1"/>
      <protection hidden="1"/>
    </xf>
    <xf numFmtId="0" fontId="19" fillId="5" borderId="9" xfId="0" applyFont="1" applyFill="1" applyBorder="1" applyAlignment="1" applyProtection="1">
      <alignment horizontal="center" vertical="top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164" fontId="2" fillId="4" borderId="13" xfId="2" applyFont="1" applyFill="1" applyBorder="1" applyAlignment="1" applyProtection="1">
      <alignment horizontal="left" vertical="center" wrapText="1"/>
      <protection locked="0"/>
    </xf>
    <xf numFmtId="164" fontId="2" fillId="4" borderId="11" xfId="2" applyFont="1" applyFill="1" applyBorder="1" applyAlignment="1" applyProtection="1">
      <alignment horizontal="left" vertical="center" wrapText="1"/>
      <protection locked="0"/>
    </xf>
    <xf numFmtId="164" fontId="6" fillId="5" borderId="13" xfId="2" applyFont="1" applyFill="1" applyBorder="1" applyAlignment="1" applyProtection="1">
      <alignment horizontal="center" wrapText="1"/>
      <protection hidden="1"/>
    </xf>
    <xf numFmtId="164" fontId="6" fillId="5" borderId="11" xfId="2" applyFont="1" applyFill="1" applyBorder="1" applyAlignment="1" applyProtection="1">
      <alignment horizontal="center" wrapText="1"/>
      <protection hidden="1"/>
    </xf>
    <xf numFmtId="0" fontId="6" fillId="2" borderId="13" xfId="0" applyFont="1" applyFill="1" applyBorder="1" applyAlignment="1" applyProtection="1">
      <alignment horizontal="center" vertical="top" wrapText="1"/>
      <protection hidden="1"/>
    </xf>
    <xf numFmtId="0" fontId="6" fillId="2" borderId="14" xfId="0" applyFont="1" applyFill="1" applyBorder="1" applyAlignment="1" applyProtection="1">
      <alignment horizontal="center" vertical="top" wrapText="1"/>
      <protection hidden="1"/>
    </xf>
    <xf numFmtId="0" fontId="6" fillId="2" borderId="11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13" xfId="0" applyFont="1" applyFill="1" applyBorder="1" applyAlignment="1" applyProtection="1">
      <alignment horizontal="left" vertical="center" wrapText="1"/>
      <protection hidden="1"/>
    </xf>
    <xf numFmtId="0" fontId="2" fillId="2" borderId="11" xfId="0" applyFont="1" applyFill="1" applyBorder="1" applyAlignment="1" applyProtection="1">
      <alignment horizontal="left" vertical="center" wrapText="1"/>
      <protection hidden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22\Limpeza\Planilha%20de%20custo%20e%20Forma&#231;&#227;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ÂMETROS"/>
      <sheetName val="INSUMOS - UNIFORME"/>
      <sheetName val="INSUMOS - MATERIAIS"/>
      <sheetName val="INSUMOS - EQUIPAMENTOS"/>
      <sheetName val="Servente"/>
      <sheetName val="VALOR GLOBAL"/>
      <sheetName val="Uniformes"/>
    </sheetNames>
    <sheetDataSet>
      <sheetData sheetId="0">
        <row r="20">
          <cell r="B20"/>
        </row>
        <row r="35">
          <cell r="B35">
            <v>0.2</v>
          </cell>
        </row>
        <row r="36">
          <cell r="B36">
            <v>2.5000000000000001E-2</v>
          </cell>
        </row>
        <row r="38">
          <cell r="B38">
            <v>1.4999999999999999E-2</v>
          </cell>
        </row>
        <row r="39">
          <cell r="B39">
            <v>0.01</v>
          </cell>
        </row>
        <row r="40">
          <cell r="B40">
            <v>6.0000000000000001E-3</v>
          </cell>
        </row>
        <row r="41">
          <cell r="B41">
            <v>2E-3</v>
          </cell>
        </row>
        <row r="42">
          <cell r="B42">
            <v>0.08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view="pageBreakPreview" topLeftCell="A6" zoomScaleNormal="100" zoomScaleSheetLayoutView="100" workbookViewId="0">
      <selection activeCell="A19" sqref="A19"/>
    </sheetView>
  </sheetViews>
  <sheetFormatPr defaultColWidth="0" defaultRowHeight="12" customHeight="1" zeroHeight="1"/>
  <cols>
    <col min="1" max="1" width="37.42578125" style="4" customWidth="1"/>
    <col min="2" max="2" width="12.5703125" style="4" customWidth="1"/>
    <col min="3" max="3" width="10.7109375" style="4" customWidth="1"/>
    <col min="4" max="4" width="17" style="4" customWidth="1"/>
    <col min="5" max="5" width="17.7109375" style="4" customWidth="1"/>
    <col min="6" max="6" width="20.42578125" style="4" customWidth="1"/>
    <col min="7" max="252" width="9.140625" style="4" customWidth="1"/>
    <col min="253" max="253" width="3.42578125" style="4" customWidth="1"/>
    <col min="254" max="254" width="37.42578125" style="4" customWidth="1"/>
    <col min="255" max="255" width="12.5703125" style="4" customWidth="1"/>
    <col min="256" max="256" width="10.7109375" style="4" customWidth="1"/>
    <col min="257" max="257" width="17" style="4" customWidth="1"/>
    <col min="258" max="258" width="17.7109375" style="4" customWidth="1"/>
    <col min="259" max="259" width="19.28515625" style="4" customWidth="1"/>
    <col min="260" max="509" width="0" style="4" hidden="1"/>
    <col min="510" max="510" width="37.42578125" style="4" customWidth="1"/>
    <col min="511" max="511" width="12.5703125" style="4" customWidth="1"/>
    <col min="512" max="512" width="10.7109375" style="4" customWidth="1"/>
    <col min="513" max="513" width="17" style="4" customWidth="1"/>
    <col min="514" max="514" width="17.7109375" style="4" customWidth="1"/>
    <col min="515" max="515" width="19.28515625" style="4" customWidth="1"/>
    <col min="516" max="765" width="0" style="4" hidden="1"/>
    <col min="766" max="766" width="37.42578125" style="4" customWidth="1"/>
    <col min="767" max="767" width="12.5703125" style="4" customWidth="1"/>
    <col min="768" max="768" width="10.7109375" style="4" customWidth="1"/>
    <col min="769" max="769" width="17" style="4" customWidth="1"/>
    <col min="770" max="770" width="17.7109375" style="4" customWidth="1"/>
    <col min="771" max="771" width="19.28515625" style="4" customWidth="1"/>
    <col min="772" max="1021" width="0" style="4" hidden="1"/>
    <col min="1022" max="1022" width="37.42578125" style="4" customWidth="1"/>
    <col min="1023" max="1023" width="12.5703125" style="4" customWidth="1"/>
    <col min="1024" max="1024" width="10.7109375" style="4" customWidth="1"/>
    <col min="1025" max="1025" width="17" style="4" customWidth="1"/>
    <col min="1026" max="1026" width="17.7109375" style="4" customWidth="1"/>
    <col min="1027" max="1027" width="19.28515625" style="4" customWidth="1"/>
    <col min="1028" max="1277" width="0" style="4" hidden="1"/>
    <col min="1278" max="1278" width="37.42578125" style="4" customWidth="1"/>
    <col min="1279" max="1279" width="12.5703125" style="4" customWidth="1"/>
    <col min="1280" max="1280" width="10.7109375" style="4" customWidth="1"/>
    <col min="1281" max="1281" width="17" style="4" customWidth="1"/>
    <col min="1282" max="1282" width="17.7109375" style="4" customWidth="1"/>
    <col min="1283" max="1283" width="19.28515625" style="4" customWidth="1"/>
    <col min="1284" max="1533" width="0" style="4" hidden="1"/>
    <col min="1534" max="1534" width="37.42578125" style="4" customWidth="1"/>
    <col min="1535" max="1535" width="12.5703125" style="4" customWidth="1"/>
    <col min="1536" max="1536" width="10.7109375" style="4" customWidth="1"/>
    <col min="1537" max="1537" width="17" style="4" customWidth="1"/>
    <col min="1538" max="1538" width="17.7109375" style="4" customWidth="1"/>
    <col min="1539" max="1539" width="19.28515625" style="4" customWidth="1"/>
    <col min="1540" max="1789" width="0" style="4" hidden="1"/>
    <col min="1790" max="1790" width="37.42578125" style="4" customWidth="1"/>
    <col min="1791" max="1791" width="12.5703125" style="4" customWidth="1"/>
    <col min="1792" max="1792" width="10.7109375" style="4" customWidth="1"/>
    <col min="1793" max="1793" width="17" style="4" customWidth="1"/>
    <col min="1794" max="1794" width="17.7109375" style="4" customWidth="1"/>
    <col min="1795" max="1795" width="19.28515625" style="4" customWidth="1"/>
    <col min="1796" max="2045" width="0" style="4" hidden="1"/>
    <col min="2046" max="2046" width="37.42578125" style="4" customWidth="1"/>
    <col min="2047" max="2047" width="12.5703125" style="4" customWidth="1"/>
    <col min="2048" max="2048" width="10.7109375" style="4" customWidth="1"/>
    <col min="2049" max="2049" width="17" style="4" customWidth="1"/>
    <col min="2050" max="2050" width="17.7109375" style="4" customWidth="1"/>
    <col min="2051" max="2051" width="19.28515625" style="4" customWidth="1"/>
    <col min="2052" max="2301" width="0" style="4" hidden="1"/>
    <col min="2302" max="2302" width="37.42578125" style="4" customWidth="1"/>
    <col min="2303" max="2303" width="12.5703125" style="4" customWidth="1"/>
    <col min="2304" max="2304" width="10.7109375" style="4" customWidth="1"/>
    <col min="2305" max="2305" width="17" style="4" customWidth="1"/>
    <col min="2306" max="2306" width="17.7109375" style="4" customWidth="1"/>
    <col min="2307" max="2307" width="19.28515625" style="4" customWidth="1"/>
    <col min="2308" max="2557" width="0" style="4" hidden="1"/>
    <col min="2558" max="2558" width="37.42578125" style="4" customWidth="1"/>
    <col min="2559" max="2559" width="12.5703125" style="4" customWidth="1"/>
    <col min="2560" max="2560" width="10.7109375" style="4" customWidth="1"/>
    <col min="2561" max="2561" width="17" style="4" customWidth="1"/>
    <col min="2562" max="2562" width="17.7109375" style="4" customWidth="1"/>
    <col min="2563" max="2563" width="19.28515625" style="4" customWidth="1"/>
    <col min="2564" max="2813" width="0" style="4" hidden="1"/>
    <col min="2814" max="2814" width="37.42578125" style="4" customWidth="1"/>
    <col min="2815" max="2815" width="12.5703125" style="4" customWidth="1"/>
    <col min="2816" max="2816" width="10.7109375" style="4" customWidth="1"/>
    <col min="2817" max="2817" width="17" style="4" customWidth="1"/>
    <col min="2818" max="2818" width="17.7109375" style="4" customWidth="1"/>
    <col min="2819" max="2819" width="19.28515625" style="4" customWidth="1"/>
    <col min="2820" max="3069" width="0" style="4" hidden="1"/>
    <col min="3070" max="3070" width="37.42578125" style="4" customWidth="1"/>
    <col min="3071" max="3071" width="12.5703125" style="4" customWidth="1"/>
    <col min="3072" max="3072" width="10.7109375" style="4" customWidth="1"/>
    <col min="3073" max="3073" width="17" style="4" customWidth="1"/>
    <col min="3074" max="3074" width="17.7109375" style="4" customWidth="1"/>
    <col min="3075" max="3075" width="19.28515625" style="4" customWidth="1"/>
    <col min="3076" max="3325" width="0" style="4" hidden="1"/>
    <col min="3326" max="3326" width="37.42578125" style="4" customWidth="1"/>
    <col min="3327" max="3327" width="12.5703125" style="4" customWidth="1"/>
    <col min="3328" max="3328" width="10.7109375" style="4" customWidth="1"/>
    <col min="3329" max="3329" width="17" style="4" customWidth="1"/>
    <col min="3330" max="3330" width="17.7109375" style="4" customWidth="1"/>
    <col min="3331" max="3331" width="19.28515625" style="4" customWidth="1"/>
    <col min="3332" max="3581" width="0" style="4" hidden="1"/>
    <col min="3582" max="3582" width="37.42578125" style="4" customWidth="1"/>
    <col min="3583" max="3583" width="12.5703125" style="4" customWidth="1"/>
    <col min="3584" max="3584" width="10.7109375" style="4" customWidth="1"/>
    <col min="3585" max="3585" width="17" style="4" customWidth="1"/>
    <col min="3586" max="3586" width="17.7109375" style="4" customWidth="1"/>
    <col min="3587" max="3587" width="19.28515625" style="4" customWidth="1"/>
    <col min="3588" max="3837" width="0" style="4" hidden="1"/>
    <col min="3838" max="3838" width="37.42578125" style="4" customWidth="1"/>
    <col min="3839" max="3839" width="12.5703125" style="4" customWidth="1"/>
    <col min="3840" max="3840" width="10.7109375" style="4" customWidth="1"/>
    <col min="3841" max="3841" width="17" style="4" customWidth="1"/>
    <col min="3842" max="3842" width="17.7109375" style="4" customWidth="1"/>
    <col min="3843" max="3843" width="19.28515625" style="4" customWidth="1"/>
    <col min="3844" max="4093" width="0" style="4" hidden="1"/>
    <col min="4094" max="4094" width="37.42578125" style="4" customWidth="1"/>
    <col min="4095" max="4095" width="12.5703125" style="4" customWidth="1"/>
    <col min="4096" max="4096" width="10.7109375" style="4" customWidth="1"/>
    <col min="4097" max="4097" width="17" style="4" customWidth="1"/>
    <col min="4098" max="4098" width="17.7109375" style="4" customWidth="1"/>
    <col min="4099" max="4099" width="19.28515625" style="4" customWidth="1"/>
    <col min="4100" max="4349" width="0" style="4" hidden="1"/>
    <col min="4350" max="4350" width="37.42578125" style="4" customWidth="1"/>
    <col min="4351" max="4351" width="12.5703125" style="4" customWidth="1"/>
    <col min="4352" max="4352" width="10.7109375" style="4" customWidth="1"/>
    <col min="4353" max="4353" width="17" style="4" customWidth="1"/>
    <col min="4354" max="4354" width="17.7109375" style="4" customWidth="1"/>
    <col min="4355" max="4355" width="19.28515625" style="4" customWidth="1"/>
    <col min="4356" max="4605" width="0" style="4" hidden="1"/>
    <col min="4606" max="4606" width="37.42578125" style="4" customWidth="1"/>
    <col min="4607" max="4607" width="12.5703125" style="4" customWidth="1"/>
    <col min="4608" max="4608" width="10.7109375" style="4" customWidth="1"/>
    <col min="4609" max="4609" width="17" style="4" customWidth="1"/>
    <col min="4610" max="4610" width="17.7109375" style="4" customWidth="1"/>
    <col min="4611" max="4611" width="19.28515625" style="4" customWidth="1"/>
    <col min="4612" max="4861" width="0" style="4" hidden="1"/>
    <col min="4862" max="4862" width="37.42578125" style="4" customWidth="1"/>
    <col min="4863" max="4863" width="12.5703125" style="4" customWidth="1"/>
    <col min="4864" max="4864" width="10.7109375" style="4" customWidth="1"/>
    <col min="4865" max="4865" width="17" style="4" customWidth="1"/>
    <col min="4866" max="4866" width="17.7109375" style="4" customWidth="1"/>
    <col min="4867" max="4867" width="19.28515625" style="4" customWidth="1"/>
    <col min="4868" max="5117" width="0" style="4" hidden="1"/>
    <col min="5118" max="5118" width="37.42578125" style="4" customWidth="1"/>
    <col min="5119" max="5119" width="12.5703125" style="4" customWidth="1"/>
    <col min="5120" max="5120" width="10.7109375" style="4" customWidth="1"/>
    <col min="5121" max="5121" width="17" style="4" customWidth="1"/>
    <col min="5122" max="5122" width="17.7109375" style="4" customWidth="1"/>
    <col min="5123" max="5123" width="19.28515625" style="4" customWidth="1"/>
    <col min="5124" max="5373" width="0" style="4" hidden="1"/>
    <col min="5374" max="5374" width="37.42578125" style="4" customWidth="1"/>
    <col min="5375" max="5375" width="12.5703125" style="4" customWidth="1"/>
    <col min="5376" max="5376" width="10.7109375" style="4" customWidth="1"/>
    <col min="5377" max="5377" width="17" style="4" customWidth="1"/>
    <col min="5378" max="5378" width="17.7109375" style="4" customWidth="1"/>
    <col min="5379" max="5379" width="19.28515625" style="4" customWidth="1"/>
    <col min="5380" max="5629" width="0" style="4" hidden="1"/>
    <col min="5630" max="5630" width="37.42578125" style="4" customWidth="1"/>
    <col min="5631" max="5631" width="12.5703125" style="4" customWidth="1"/>
    <col min="5632" max="5632" width="10.7109375" style="4" customWidth="1"/>
    <col min="5633" max="5633" width="17" style="4" customWidth="1"/>
    <col min="5634" max="5634" width="17.7109375" style="4" customWidth="1"/>
    <col min="5635" max="5635" width="19.28515625" style="4" customWidth="1"/>
    <col min="5636" max="5885" width="0" style="4" hidden="1"/>
    <col min="5886" max="5886" width="37.42578125" style="4" customWidth="1"/>
    <col min="5887" max="5887" width="12.5703125" style="4" customWidth="1"/>
    <col min="5888" max="5888" width="10.7109375" style="4" customWidth="1"/>
    <col min="5889" max="5889" width="17" style="4" customWidth="1"/>
    <col min="5890" max="5890" width="17.7109375" style="4" customWidth="1"/>
    <col min="5891" max="5891" width="19.28515625" style="4" customWidth="1"/>
    <col min="5892" max="6141" width="0" style="4" hidden="1"/>
    <col min="6142" max="6142" width="37.42578125" style="4" customWidth="1"/>
    <col min="6143" max="6143" width="12.5703125" style="4" customWidth="1"/>
    <col min="6144" max="6144" width="10.7109375" style="4" customWidth="1"/>
    <col min="6145" max="6145" width="17" style="4" customWidth="1"/>
    <col min="6146" max="6146" width="17.7109375" style="4" customWidth="1"/>
    <col min="6147" max="6147" width="19.28515625" style="4" customWidth="1"/>
    <col min="6148" max="6397" width="0" style="4" hidden="1"/>
    <col min="6398" max="6398" width="37.42578125" style="4" customWidth="1"/>
    <col min="6399" max="6399" width="12.5703125" style="4" customWidth="1"/>
    <col min="6400" max="6400" width="10.7109375" style="4" customWidth="1"/>
    <col min="6401" max="6401" width="17" style="4" customWidth="1"/>
    <col min="6402" max="6402" width="17.7109375" style="4" customWidth="1"/>
    <col min="6403" max="6403" width="19.28515625" style="4" customWidth="1"/>
    <col min="6404" max="6653" width="0" style="4" hidden="1"/>
    <col min="6654" max="6654" width="37.42578125" style="4" customWidth="1"/>
    <col min="6655" max="6655" width="12.5703125" style="4" customWidth="1"/>
    <col min="6656" max="6656" width="10.7109375" style="4" customWidth="1"/>
    <col min="6657" max="6657" width="17" style="4" customWidth="1"/>
    <col min="6658" max="6658" width="17.7109375" style="4" customWidth="1"/>
    <col min="6659" max="6659" width="19.28515625" style="4" customWidth="1"/>
    <col min="6660" max="6909" width="0" style="4" hidden="1"/>
    <col min="6910" max="6910" width="37.42578125" style="4" customWidth="1"/>
    <col min="6911" max="6911" width="12.5703125" style="4" customWidth="1"/>
    <col min="6912" max="6912" width="10.7109375" style="4" customWidth="1"/>
    <col min="6913" max="6913" width="17" style="4" customWidth="1"/>
    <col min="6914" max="6914" width="17.7109375" style="4" customWidth="1"/>
    <col min="6915" max="6915" width="19.28515625" style="4" customWidth="1"/>
    <col min="6916" max="7165" width="0" style="4" hidden="1"/>
    <col min="7166" max="7166" width="37.42578125" style="4" customWidth="1"/>
    <col min="7167" max="7167" width="12.5703125" style="4" customWidth="1"/>
    <col min="7168" max="7168" width="10.7109375" style="4" customWidth="1"/>
    <col min="7169" max="7169" width="17" style="4" customWidth="1"/>
    <col min="7170" max="7170" width="17.7109375" style="4" customWidth="1"/>
    <col min="7171" max="7171" width="19.28515625" style="4" customWidth="1"/>
    <col min="7172" max="7421" width="0" style="4" hidden="1"/>
    <col min="7422" max="7422" width="37.42578125" style="4" customWidth="1"/>
    <col min="7423" max="7423" width="12.5703125" style="4" customWidth="1"/>
    <col min="7424" max="7424" width="10.7109375" style="4" customWidth="1"/>
    <col min="7425" max="7425" width="17" style="4" customWidth="1"/>
    <col min="7426" max="7426" width="17.7109375" style="4" customWidth="1"/>
    <col min="7427" max="7427" width="19.28515625" style="4" customWidth="1"/>
    <col min="7428" max="7677" width="0" style="4" hidden="1"/>
    <col min="7678" max="7678" width="37.42578125" style="4" customWidth="1"/>
    <col min="7679" max="7679" width="12.5703125" style="4" customWidth="1"/>
    <col min="7680" max="7680" width="10.7109375" style="4" customWidth="1"/>
    <col min="7681" max="7681" width="17" style="4" customWidth="1"/>
    <col min="7682" max="7682" width="17.7109375" style="4" customWidth="1"/>
    <col min="7683" max="7683" width="19.28515625" style="4" customWidth="1"/>
    <col min="7684" max="7933" width="0" style="4" hidden="1"/>
    <col min="7934" max="7934" width="37.42578125" style="4" customWidth="1"/>
    <col min="7935" max="7935" width="12.5703125" style="4" customWidth="1"/>
    <col min="7936" max="7936" width="10.7109375" style="4" customWidth="1"/>
    <col min="7937" max="7937" width="17" style="4" customWidth="1"/>
    <col min="7938" max="7938" width="17.7109375" style="4" customWidth="1"/>
    <col min="7939" max="7939" width="19.28515625" style="4" customWidth="1"/>
    <col min="7940" max="8189" width="0" style="4" hidden="1"/>
    <col min="8190" max="8190" width="37.42578125" style="4" customWidth="1"/>
    <col min="8191" max="8191" width="12.5703125" style="4" customWidth="1"/>
    <col min="8192" max="8192" width="10.7109375" style="4" customWidth="1"/>
    <col min="8193" max="8193" width="17" style="4" customWidth="1"/>
    <col min="8194" max="8194" width="17.7109375" style="4" customWidth="1"/>
    <col min="8195" max="8195" width="19.28515625" style="4" customWidth="1"/>
    <col min="8196" max="8445" width="0" style="4" hidden="1"/>
    <col min="8446" max="8446" width="37.42578125" style="4" customWidth="1"/>
    <col min="8447" max="8447" width="12.5703125" style="4" customWidth="1"/>
    <col min="8448" max="8448" width="10.7109375" style="4" customWidth="1"/>
    <col min="8449" max="8449" width="17" style="4" customWidth="1"/>
    <col min="8450" max="8450" width="17.7109375" style="4" customWidth="1"/>
    <col min="8451" max="8451" width="19.28515625" style="4" customWidth="1"/>
    <col min="8452" max="8701" width="0" style="4" hidden="1"/>
    <col min="8702" max="8702" width="37.42578125" style="4" customWidth="1"/>
    <col min="8703" max="8703" width="12.5703125" style="4" customWidth="1"/>
    <col min="8704" max="8704" width="10.7109375" style="4" customWidth="1"/>
    <col min="8705" max="8705" width="17" style="4" customWidth="1"/>
    <col min="8706" max="8706" width="17.7109375" style="4" customWidth="1"/>
    <col min="8707" max="8707" width="19.28515625" style="4" customWidth="1"/>
    <col min="8708" max="8957" width="0" style="4" hidden="1"/>
    <col min="8958" max="8958" width="37.42578125" style="4" customWidth="1"/>
    <col min="8959" max="8959" width="12.5703125" style="4" customWidth="1"/>
    <col min="8960" max="8960" width="10.7109375" style="4" customWidth="1"/>
    <col min="8961" max="8961" width="17" style="4" customWidth="1"/>
    <col min="8962" max="8962" width="17.7109375" style="4" customWidth="1"/>
    <col min="8963" max="8963" width="19.28515625" style="4" customWidth="1"/>
    <col min="8964" max="9213" width="0" style="4" hidden="1"/>
    <col min="9214" max="9214" width="37.42578125" style="4" customWidth="1"/>
    <col min="9215" max="9215" width="12.5703125" style="4" customWidth="1"/>
    <col min="9216" max="9216" width="10.7109375" style="4" customWidth="1"/>
    <col min="9217" max="9217" width="17" style="4" customWidth="1"/>
    <col min="9218" max="9218" width="17.7109375" style="4" customWidth="1"/>
    <col min="9219" max="9219" width="19.28515625" style="4" customWidth="1"/>
    <col min="9220" max="9469" width="0" style="4" hidden="1"/>
    <col min="9470" max="9470" width="37.42578125" style="4" customWidth="1"/>
    <col min="9471" max="9471" width="12.5703125" style="4" customWidth="1"/>
    <col min="9472" max="9472" width="10.7109375" style="4" customWidth="1"/>
    <col min="9473" max="9473" width="17" style="4" customWidth="1"/>
    <col min="9474" max="9474" width="17.7109375" style="4" customWidth="1"/>
    <col min="9475" max="9475" width="19.28515625" style="4" customWidth="1"/>
    <col min="9476" max="9725" width="0" style="4" hidden="1"/>
    <col min="9726" max="9726" width="37.42578125" style="4" customWidth="1"/>
    <col min="9727" max="9727" width="12.5703125" style="4" customWidth="1"/>
    <col min="9728" max="9728" width="10.7109375" style="4" customWidth="1"/>
    <col min="9729" max="9729" width="17" style="4" customWidth="1"/>
    <col min="9730" max="9730" width="17.7109375" style="4" customWidth="1"/>
    <col min="9731" max="9731" width="19.28515625" style="4" customWidth="1"/>
    <col min="9732" max="9981" width="0" style="4" hidden="1"/>
    <col min="9982" max="9982" width="37.42578125" style="4" customWidth="1"/>
    <col min="9983" max="9983" width="12.5703125" style="4" customWidth="1"/>
    <col min="9984" max="9984" width="10.7109375" style="4" customWidth="1"/>
    <col min="9985" max="9985" width="17" style="4" customWidth="1"/>
    <col min="9986" max="9986" width="17.7109375" style="4" customWidth="1"/>
    <col min="9987" max="9987" width="19.28515625" style="4" customWidth="1"/>
    <col min="9988" max="10237" width="0" style="4" hidden="1"/>
    <col min="10238" max="10238" width="37.42578125" style="4" customWidth="1"/>
    <col min="10239" max="10239" width="12.5703125" style="4" customWidth="1"/>
    <col min="10240" max="10240" width="10.7109375" style="4" customWidth="1"/>
    <col min="10241" max="10241" width="17" style="4" customWidth="1"/>
    <col min="10242" max="10242" width="17.7109375" style="4" customWidth="1"/>
    <col min="10243" max="10243" width="19.28515625" style="4" customWidth="1"/>
    <col min="10244" max="10493" width="0" style="4" hidden="1"/>
    <col min="10494" max="10494" width="37.42578125" style="4" customWidth="1"/>
    <col min="10495" max="10495" width="12.5703125" style="4" customWidth="1"/>
    <col min="10496" max="10496" width="10.7109375" style="4" customWidth="1"/>
    <col min="10497" max="10497" width="17" style="4" customWidth="1"/>
    <col min="10498" max="10498" width="17.7109375" style="4" customWidth="1"/>
    <col min="10499" max="10499" width="19.28515625" style="4" customWidth="1"/>
    <col min="10500" max="10749" width="0" style="4" hidden="1"/>
    <col min="10750" max="10750" width="37.42578125" style="4" customWidth="1"/>
    <col min="10751" max="10751" width="12.5703125" style="4" customWidth="1"/>
    <col min="10752" max="10752" width="10.7109375" style="4" customWidth="1"/>
    <col min="10753" max="10753" width="17" style="4" customWidth="1"/>
    <col min="10754" max="10754" width="17.7109375" style="4" customWidth="1"/>
    <col min="10755" max="10755" width="19.28515625" style="4" customWidth="1"/>
    <col min="10756" max="11005" width="0" style="4" hidden="1"/>
    <col min="11006" max="11006" width="37.42578125" style="4" customWidth="1"/>
    <col min="11007" max="11007" width="12.5703125" style="4" customWidth="1"/>
    <col min="11008" max="11008" width="10.7109375" style="4" customWidth="1"/>
    <col min="11009" max="11009" width="17" style="4" customWidth="1"/>
    <col min="11010" max="11010" width="17.7109375" style="4" customWidth="1"/>
    <col min="11011" max="11011" width="19.28515625" style="4" customWidth="1"/>
    <col min="11012" max="11261" width="0" style="4" hidden="1"/>
    <col min="11262" max="11262" width="37.42578125" style="4" customWidth="1"/>
    <col min="11263" max="11263" width="12.5703125" style="4" customWidth="1"/>
    <col min="11264" max="11264" width="10.7109375" style="4" customWidth="1"/>
    <col min="11265" max="11265" width="17" style="4" customWidth="1"/>
    <col min="11266" max="11266" width="17.7109375" style="4" customWidth="1"/>
    <col min="11267" max="11267" width="19.28515625" style="4" customWidth="1"/>
    <col min="11268" max="11517" width="0" style="4" hidden="1"/>
    <col min="11518" max="11518" width="37.42578125" style="4" customWidth="1"/>
    <col min="11519" max="11519" width="12.5703125" style="4" customWidth="1"/>
    <col min="11520" max="11520" width="10.7109375" style="4" customWidth="1"/>
    <col min="11521" max="11521" width="17" style="4" customWidth="1"/>
    <col min="11522" max="11522" width="17.7109375" style="4" customWidth="1"/>
    <col min="11523" max="11523" width="19.28515625" style="4" customWidth="1"/>
    <col min="11524" max="11773" width="0" style="4" hidden="1"/>
    <col min="11774" max="11774" width="37.42578125" style="4" customWidth="1"/>
    <col min="11775" max="11775" width="12.5703125" style="4" customWidth="1"/>
    <col min="11776" max="11776" width="10.7109375" style="4" customWidth="1"/>
    <col min="11777" max="11777" width="17" style="4" customWidth="1"/>
    <col min="11778" max="11778" width="17.7109375" style="4" customWidth="1"/>
    <col min="11779" max="11779" width="19.28515625" style="4" customWidth="1"/>
    <col min="11780" max="12029" width="0" style="4" hidden="1"/>
    <col min="12030" max="12030" width="37.42578125" style="4" customWidth="1"/>
    <col min="12031" max="12031" width="12.5703125" style="4" customWidth="1"/>
    <col min="12032" max="12032" width="10.7109375" style="4" customWidth="1"/>
    <col min="12033" max="12033" width="17" style="4" customWidth="1"/>
    <col min="12034" max="12034" width="17.7109375" style="4" customWidth="1"/>
    <col min="12035" max="12035" width="19.28515625" style="4" customWidth="1"/>
    <col min="12036" max="12285" width="0" style="4" hidden="1"/>
    <col min="12286" max="12286" width="37.42578125" style="4" customWidth="1"/>
    <col min="12287" max="12287" width="12.5703125" style="4" customWidth="1"/>
    <col min="12288" max="12288" width="10.7109375" style="4" customWidth="1"/>
    <col min="12289" max="12289" width="17" style="4" customWidth="1"/>
    <col min="12290" max="12290" width="17.7109375" style="4" customWidth="1"/>
    <col min="12291" max="12291" width="19.28515625" style="4" customWidth="1"/>
    <col min="12292" max="12541" width="0" style="4" hidden="1"/>
    <col min="12542" max="12542" width="37.42578125" style="4" customWidth="1"/>
    <col min="12543" max="12543" width="12.5703125" style="4" customWidth="1"/>
    <col min="12544" max="12544" width="10.7109375" style="4" customWidth="1"/>
    <col min="12545" max="12545" width="17" style="4" customWidth="1"/>
    <col min="12546" max="12546" width="17.7109375" style="4" customWidth="1"/>
    <col min="12547" max="12547" width="19.28515625" style="4" customWidth="1"/>
    <col min="12548" max="12797" width="0" style="4" hidden="1"/>
    <col min="12798" max="12798" width="37.42578125" style="4" customWidth="1"/>
    <col min="12799" max="12799" width="12.5703125" style="4" customWidth="1"/>
    <col min="12800" max="12800" width="10.7109375" style="4" customWidth="1"/>
    <col min="12801" max="12801" width="17" style="4" customWidth="1"/>
    <col min="12802" max="12802" width="17.7109375" style="4" customWidth="1"/>
    <col min="12803" max="12803" width="19.28515625" style="4" customWidth="1"/>
    <col min="12804" max="13053" width="0" style="4" hidden="1"/>
    <col min="13054" max="13054" width="37.42578125" style="4" customWidth="1"/>
    <col min="13055" max="13055" width="12.5703125" style="4" customWidth="1"/>
    <col min="13056" max="13056" width="10.7109375" style="4" customWidth="1"/>
    <col min="13057" max="13057" width="17" style="4" customWidth="1"/>
    <col min="13058" max="13058" width="17.7109375" style="4" customWidth="1"/>
    <col min="13059" max="13059" width="19.28515625" style="4" customWidth="1"/>
    <col min="13060" max="13309" width="0" style="4" hidden="1"/>
    <col min="13310" max="13310" width="37.42578125" style="4" customWidth="1"/>
    <col min="13311" max="13311" width="12.5703125" style="4" customWidth="1"/>
    <col min="13312" max="13312" width="10.7109375" style="4" customWidth="1"/>
    <col min="13313" max="13313" width="17" style="4" customWidth="1"/>
    <col min="13314" max="13314" width="17.7109375" style="4" customWidth="1"/>
    <col min="13315" max="13315" width="19.28515625" style="4" customWidth="1"/>
    <col min="13316" max="13565" width="0" style="4" hidden="1"/>
    <col min="13566" max="13566" width="37.42578125" style="4" customWidth="1"/>
    <col min="13567" max="13567" width="12.5703125" style="4" customWidth="1"/>
    <col min="13568" max="13568" width="10.7109375" style="4" customWidth="1"/>
    <col min="13569" max="13569" width="17" style="4" customWidth="1"/>
    <col min="13570" max="13570" width="17.7109375" style="4" customWidth="1"/>
    <col min="13571" max="13571" width="19.28515625" style="4" customWidth="1"/>
    <col min="13572" max="13821" width="0" style="4" hidden="1"/>
    <col min="13822" max="13822" width="37.42578125" style="4" customWidth="1"/>
    <col min="13823" max="13823" width="12.5703125" style="4" customWidth="1"/>
    <col min="13824" max="13824" width="10.7109375" style="4" customWidth="1"/>
    <col min="13825" max="13825" width="17" style="4" customWidth="1"/>
    <col min="13826" max="13826" width="17.7109375" style="4" customWidth="1"/>
    <col min="13827" max="13827" width="19.28515625" style="4" customWidth="1"/>
    <col min="13828" max="14077" width="0" style="4" hidden="1"/>
    <col min="14078" max="14078" width="37.42578125" style="4" customWidth="1"/>
    <col min="14079" max="14079" width="12.5703125" style="4" customWidth="1"/>
    <col min="14080" max="14080" width="10.7109375" style="4" customWidth="1"/>
    <col min="14081" max="14081" width="17" style="4" customWidth="1"/>
    <col min="14082" max="14082" width="17.7109375" style="4" customWidth="1"/>
    <col min="14083" max="14083" width="19.28515625" style="4" customWidth="1"/>
    <col min="14084" max="14333" width="0" style="4" hidden="1"/>
    <col min="14334" max="14334" width="37.42578125" style="4" customWidth="1"/>
    <col min="14335" max="14335" width="12.5703125" style="4" customWidth="1"/>
    <col min="14336" max="14336" width="10.7109375" style="4" customWidth="1"/>
    <col min="14337" max="14337" width="17" style="4" customWidth="1"/>
    <col min="14338" max="14338" width="17.7109375" style="4" customWidth="1"/>
    <col min="14339" max="14339" width="19.28515625" style="4" customWidth="1"/>
    <col min="14340" max="14589" width="0" style="4" hidden="1"/>
    <col min="14590" max="14590" width="37.42578125" style="4" customWidth="1"/>
    <col min="14591" max="14591" width="12.5703125" style="4" customWidth="1"/>
    <col min="14592" max="14592" width="10.7109375" style="4" customWidth="1"/>
    <col min="14593" max="14593" width="17" style="4" customWidth="1"/>
    <col min="14594" max="14594" width="17.7109375" style="4" customWidth="1"/>
    <col min="14595" max="14595" width="19.28515625" style="4" customWidth="1"/>
    <col min="14596" max="14845" width="0" style="4" hidden="1"/>
    <col min="14846" max="14846" width="37.42578125" style="4" customWidth="1"/>
    <col min="14847" max="14847" width="12.5703125" style="4" customWidth="1"/>
    <col min="14848" max="14848" width="10.7109375" style="4" customWidth="1"/>
    <col min="14849" max="14849" width="17" style="4" customWidth="1"/>
    <col min="14850" max="14850" width="17.7109375" style="4" customWidth="1"/>
    <col min="14851" max="14851" width="19.28515625" style="4" customWidth="1"/>
    <col min="14852" max="15101" width="0" style="4" hidden="1"/>
    <col min="15102" max="15102" width="37.42578125" style="4" customWidth="1"/>
    <col min="15103" max="15103" width="12.5703125" style="4" customWidth="1"/>
    <col min="15104" max="15104" width="10.7109375" style="4" customWidth="1"/>
    <col min="15105" max="15105" width="17" style="4" customWidth="1"/>
    <col min="15106" max="15106" width="17.7109375" style="4" customWidth="1"/>
    <col min="15107" max="15107" width="19.28515625" style="4" customWidth="1"/>
    <col min="15108" max="15357" width="0" style="4" hidden="1"/>
    <col min="15358" max="15358" width="37.42578125" style="4" customWidth="1"/>
    <col min="15359" max="15359" width="12.5703125" style="4" customWidth="1"/>
    <col min="15360" max="15360" width="10.7109375" style="4" customWidth="1"/>
    <col min="15361" max="15361" width="17" style="4" customWidth="1"/>
    <col min="15362" max="15362" width="17.7109375" style="4" customWidth="1"/>
    <col min="15363" max="15363" width="19.28515625" style="4" customWidth="1"/>
    <col min="15364" max="15613" width="0" style="4" hidden="1"/>
    <col min="15614" max="15614" width="37.42578125" style="4" customWidth="1"/>
    <col min="15615" max="15615" width="12.5703125" style="4" customWidth="1"/>
    <col min="15616" max="15616" width="10.7109375" style="4" customWidth="1"/>
    <col min="15617" max="15617" width="17" style="4" customWidth="1"/>
    <col min="15618" max="15618" width="17.7109375" style="4" customWidth="1"/>
    <col min="15619" max="15619" width="19.28515625" style="4" customWidth="1"/>
    <col min="15620" max="15869" width="0" style="4" hidden="1"/>
    <col min="15870" max="15870" width="37.42578125" style="4" customWidth="1"/>
    <col min="15871" max="15871" width="12.5703125" style="4" customWidth="1"/>
    <col min="15872" max="15872" width="10.7109375" style="4" customWidth="1"/>
    <col min="15873" max="15873" width="17" style="4" customWidth="1"/>
    <col min="15874" max="15874" width="17.7109375" style="4" customWidth="1"/>
    <col min="15875" max="15875" width="19.28515625" style="4" customWidth="1"/>
    <col min="15876" max="16125" width="0" style="4" hidden="1"/>
    <col min="16126" max="16126" width="37.42578125" style="4" customWidth="1"/>
    <col min="16127" max="16127" width="12.5703125" style="4" customWidth="1"/>
    <col min="16128" max="16128" width="10.7109375" style="4" customWidth="1"/>
    <col min="16129" max="16129" width="17" style="4" customWidth="1"/>
    <col min="16130" max="16130" width="17.7109375" style="4" customWidth="1"/>
    <col min="16131" max="16131" width="19.28515625" style="4" customWidth="1"/>
    <col min="16132" max="16384" width="0" style="4" hidden="1"/>
  </cols>
  <sheetData>
    <row r="1" spans="1:6" ht="12.75">
      <c r="A1" s="1" t="s">
        <v>0</v>
      </c>
      <c r="B1" s="2"/>
      <c r="C1" s="2"/>
      <c r="D1" s="2"/>
      <c r="E1" s="2"/>
      <c r="F1" s="3"/>
    </row>
    <row r="2" spans="1:6" ht="12.75">
      <c r="A2" s="5" t="s">
        <v>1</v>
      </c>
      <c r="B2" s="6"/>
      <c r="C2" s="6"/>
      <c r="D2" s="6"/>
      <c r="E2" s="6"/>
      <c r="F2" s="7"/>
    </row>
    <row r="3" spans="1:6" ht="12.75">
      <c r="A3" s="5" t="s">
        <v>2</v>
      </c>
      <c r="B3" s="6"/>
      <c r="C3" s="6"/>
      <c r="D3" s="6"/>
      <c r="E3" s="6"/>
      <c r="F3" s="7"/>
    </row>
    <row r="4" spans="1:6" ht="12.75">
      <c r="A4" s="5" t="s">
        <v>3</v>
      </c>
      <c r="B4" s="6"/>
      <c r="C4" s="6"/>
      <c r="D4" s="6"/>
      <c r="E4" s="6"/>
      <c r="F4" s="7"/>
    </row>
    <row r="5" spans="1:6" ht="12.75">
      <c r="A5" s="8" t="s">
        <v>4</v>
      </c>
      <c r="B5" s="9"/>
      <c r="C5" s="9"/>
      <c r="D5" s="9"/>
      <c r="E5" s="9"/>
      <c r="F5" s="10"/>
    </row>
    <row r="6" spans="1:6" ht="12.75">
      <c r="A6" s="11"/>
      <c r="B6" s="6"/>
      <c r="C6" s="6"/>
      <c r="D6" s="6"/>
      <c r="E6" s="6"/>
      <c r="F6" s="6"/>
    </row>
    <row r="7" spans="1:6" ht="12.75">
      <c r="A7" s="145" t="s">
        <v>5</v>
      </c>
      <c r="B7" s="145"/>
      <c r="C7" s="145"/>
      <c r="D7" s="145"/>
      <c r="E7" s="146" t="s">
        <v>189</v>
      </c>
      <c r="F7" s="146"/>
    </row>
    <row r="8" spans="1:6" ht="12.75">
      <c r="A8" s="145" t="s">
        <v>7</v>
      </c>
      <c r="B8" s="145"/>
      <c r="C8" s="145"/>
      <c r="D8" s="145"/>
      <c r="E8" s="147" t="s">
        <v>8</v>
      </c>
      <c r="F8" s="147"/>
    </row>
    <row r="9" spans="1:6">
      <c r="A9" s="6"/>
      <c r="B9" s="6"/>
      <c r="C9" s="6"/>
      <c r="D9" s="6"/>
      <c r="E9" s="6"/>
      <c r="F9" s="6"/>
    </row>
    <row r="10" spans="1:6" ht="12.75">
      <c r="A10" s="141" t="s">
        <v>9</v>
      </c>
      <c r="B10" s="141"/>
      <c r="C10" s="141"/>
      <c r="D10" s="141"/>
      <c r="E10" s="141"/>
      <c r="F10" s="141"/>
    </row>
    <row r="11" spans="1:6" ht="27" customHeight="1">
      <c r="A11" s="144" t="s">
        <v>10</v>
      </c>
      <c r="B11" s="144"/>
      <c r="C11" s="144"/>
      <c r="D11" s="144"/>
      <c r="E11" s="144"/>
      <c r="F11" s="144"/>
    </row>
    <row r="12" spans="1:6" ht="12.75">
      <c r="A12" s="141" t="s">
        <v>11</v>
      </c>
      <c r="B12" s="141"/>
      <c r="C12" s="141"/>
      <c r="D12" s="141"/>
      <c r="E12" s="141"/>
      <c r="F12" s="141"/>
    </row>
    <row r="13" spans="1:6" ht="12.75">
      <c r="A13" s="141" t="s">
        <v>12</v>
      </c>
      <c r="B13" s="141"/>
      <c r="C13" s="141"/>
      <c r="D13" s="141"/>
      <c r="E13" s="141"/>
      <c r="F13" s="141"/>
    </row>
    <row r="14" spans="1:6" ht="12.75">
      <c r="A14" s="12"/>
      <c r="B14" s="12"/>
      <c r="C14" s="12"/>
      <c r="D14" s="12"/>
      <c r="E14" s="12"/>
      <c r="F14" s="12"/>
    </row>
    <row r="15" spans="1:6" ht="15" customHeight="1">
      <c r="A15" s="13" t="s">
        <v>13</v>
      </c>
      <c r="B15" s="13" t="s">
        <v>14</v>
      </c>
      <c r="C15" s="13" t="s">
        <v>15</v>
      </c>
      <c r="D15" s="13" t="s">
        <v>16</v>
      </c>
      <c r="E15" s="13" t="s">
        <v>17</v>
      </c>
      <c r="F15" s="13" t="s">
        <v>18</v>
      </c>
    </row>
    <row r="16" spans="1:6" ht="38.25" customHeight="1">
      <c r="A16" s="142" t="s">
        <v>19</v>
      </c>
      <c r="B16" s="142" t="s">
        <v>20</v>
      </c>
      <c r="C16" s="142" t="s">
        <v>21</v>
      </c>
      <c r="D16" s="142" t="s">
        <v>22</v>
      </c>
      <c r="E16" s="142" t="s">
        <v>23</v>
      </c>
      <c r="F16" s="142" t="s">
        <v>24</v>
      </c>
    </row>
    <row r="17" spans="1:6" ht="15" customHeight="1">
      <c r="A17" s="143"/>
      <c r="B17" s="143"/>
      <c r="C17" s="143"/>
      <c r="D17" s="142"/>
      <c r="E17" s="142"/>
      <c r="F17" s="142"/>
    </row>
    <row r="18" spans="1:6">
      <c r="A18" s="14" t="s">
        <v>190</v>
      </c>
      <c r="B18" s="14" t="s">
        <v>25</v>
      </c>
      <c r="C18" s="15">
        <v>4</v>
      </c>
      <c r="D18" s="16"/>
      <c r="E18" s="17">
        <f t="shared" ref="E18:E22" si="0">D18*C18</f>
        <v>0</v>
      </c>
      <c r="F18" s="17">
        <f t="shared" ref="F18:F22" si="1">E18/12</f>
        <v>0</v>
      </c>
    </row>
    <row r="19" spans="1:6">
      <c r="A19" s="14" t="s">
        <v>278</v>
      </c>
      <c r="B19" s="14" t="s">
        <v>25</v>
      </c>
      <c r="C19" s="15">
        <v>2</v>
      </c>
      <c r="D19" s="16"/>
      <c r="E19" s="17">
        <f t="shared" si="0"/>
        <v>0</v>
      </c>
      <c r="F19" s="17">
        <f t="shared" si="1"/>
        <v>0</v>
      </c>
    </row>
    <row r="20" spans="1:6">
      <c r="A20" s="14" t="s">
        <v>191</v>
      </c>
      <c r="B20" s="14" t="s">
        <v>27</v>
      </c>
      <c r="C20" s="15">
        <v>2</v>
      </c>
      <c r="D20" s="16"/>
      <c r="E20" s="17">
        <f t="shared" si="0"/>
        <v>0</v>
      </c>
      <c r="F20" s="17">
        <f t="shared" si="1"/>
        <v>0</v>
      </c>
    </row>
    <row r="21" spans="1:6">
      <c r="A21" s="14" t="s">
        <v>26</v>
      </c>
      <c r="B21" s="14" t="s">
        <v>27</v>
      </c>
      <c r="C21" s="15">
        <v>6</v>
      </c>
      <c r="D21" s="16"/>
      <c r="E21" s="17">
        <f t="shared" si="0"/>
        <v>0</v>
      </c>
      <c r="F21" s="17">
        <f t="shared" si="1"/>
        <v>0</v>
      </c>
    </row>
    <row r="22" spans="1:6">
      <c r="A22" s="14" t="s">
        <v>192</v>
      </c>
      <c r="B22" s="14" t="s">
        <v>25</v>
      </c>
      <c r="C22" s="15">
        <v>4</v>
      </c>
      <c r="D22" s="16"/>
      <c r="E22" s="17">
        <f t="shared" si="0"/>
        <v>0</v>
      </c>
      <c r="F22" s="17">
        <f t="shared" si="1"/>
        <v>0</v>
      </c>
    </row>
    <row r="23" spans="1:6" ht="12.75">
      <c r="A23" s="138" t="s">
        <v>28</v>
      </c>
      <c r="B23" s="139"/>
      <c r="C23" s="139"/>
      <c r="D23" s="138"/>
      <c r="E23" s="138"/>
      <c r="F23" s="18">
        <f>TRUNC((SUM(F18:F22)),2)</f>
        <v>0</v>
      </c>
    </row>
    <row r="24" spans="1:6">
      <c r="A24" s="140" t="s">
        <v>29</v>
      </c>
      <c r="B24" s="140"/>
      <c r="C24" s="140"/>
      <c r="D24" s="140"/>
    </row>
  </sheetData>
  <sheetProtection insertColumns="0" deleteColumns="0" deleteRows="0"/>
  <mergeCells count="16">
    <mergeCell ref="A11:F11"/>
    <mergeCell ref="A7:D7"/>
    <mergeCell ref="E7:F7"/>
    <mergeCell ref="A8:D8"/>
    <mergeCell ref="E8:F8"/>
    <mergeCell ref="A10:F10"/>
    <mergeCell ref="A23:E23"/>
    <mergeCell ref="A24:D24"/>
    <mergeCell ref="A12:F12"/>
    <mergeCell ref="A13:F13"/>
    <mergeCell ref="A16:A17"/>
    <mergeCell ref="B16:B17"/>
    <mergeCell ref="C16:C17"/>
    <mergeCell ref="D16:D17"/>
    <mergeCell ref="E16:E17"/>
    <mergeCell ref="F16:F17"/>
  </mergeCells>
  <pageMargins left="1.299212598425197" right="0.51181102362204722" top="1.181102362204724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K75"/>
  <sheetViews>
    <sheetView showGridLines="0" topLeftCell="A12" zoomScaleNormal="100" zoomScaleSheetLayoutView="100" workbookViewId="0">
      <selection activeCell="B40" sqref="B40"/>
    </sheetView>
  </sheetViews>
  <sheetFormatPr defaultColWidth="9.140625" defaultRowHeight="12" zeroHeight="1"/>
  <cols>
    <col min="1" max="1" width="52.5703125" style="21" customWidth="1"/>
    <col min="2" max="2" width="16.42578125" style="113" bestFit="1" customWidth="1"/>
    <col min="3" max="3" width="10.5703125" style="113" customWidth="1"/>
    <col min="4" max="4" width="17.5703125" style="21" customWidth="1"/>
    <col min="5" max="5" width="18.140625" style="21" customWidth="1"/>
    <col min="6" max="251" width="9.140625" style="21"/>
    <col min="252" max="252" width="52.5703125" style="21" customWidth="1"/>
    <col min="253" max="253" width="16.42578125" style="21" customWidth="1"/>
    <col min="254" max="254" width="10.5703125" style="21" customWidth="1"/>
    <col min="255" max="256" width="17.5703125" style="21" customWidth="1"/>
    <col min="257" max="507" width="9.140625" style="21"/>
    <col min="508" max="508" width="52.5703125" style="21" customWidth="1"/>
    <col min="509" max="509" width="16.42578125" style="21" customWidth="1"/>
    <col min="510" max="510" width="10.5703125" style="21" customWidth="1"/>
    <col min="511" max="512" width="17.5703125" style="21" customWidth="1"/>
    <col min="513" max="763" width="9.140625" style="21"/>
    <col min="764" max="764" width="52.5703125" style="21" customWidth="1"/>
    <col min="765" max="765" width="16.42578125" style="21" customWidth="1"/>
    <col min="766" max="766" width="10.5703125" style="21" customWidth="1"/>
    <col min="767" max="768" width="17.5703125" style="21" customWidth="1"/>
    <col min="769" max="1019" width="9.140625" style="21"/>
    <col min="1020" max="1020" width="52.5703125" style="21" hidden="1" customWidth="1"/>
    <col min="1021" max="1021" width="16.42578125" style="21" hidden="1" customWidth="1"/>
    <col min="1022" max="1022" width="10.5703125" style="21" hidden="1" customWidth="1"/>
    <col min="1023" max="1024" width="17.5703125" style="21" hidden="1" customWidth="1"/>
    <col min="1025" max="1275" width="0" style="21" hidden="1"/>
    <col min="1276" max="1276" width="52.5703125" style="21" hidden="1" customWidth="1"/>
    <col min="1277" max="1277" width="16.42578125" style="21" hidden="1" customWidth="1"/>
    <col min="1278" max="1278" width="10.5703125" style="21" hidden="1" customWidth="1"/>
    <col min="1279" max="1280" width="17.5703125" style="21" hidden="1" customWidth="1"/>
    <col min="1281" max="1531" width="0" style="21" hidden="1"/>
    <col min="1532" max="1532" width="52.5703125" style="21" hidden="1" customWidth="1"/>
    <col min="1533" max="1533" width="16.42578125" style="21" hidden="1" customWidth="1"/>
    <col min="1534" max="1534" width="10.5703125" style="21" hidden="1" customWidth="1"/>
    <col min="1535" max="1536" width="17.5703125" style="21" hidden="1" customWidth="1"/>
    <col min="1537" max="1787" width="0" style="21" hidden="1"/>
    <col min="1788" max="1788" width="52.5703125" style="21" hidden="1" customWidth="1"/>
    <col min="1789" max="1789" width="16.42578125" style="21" hidden="1" customWidth="1"/>
    <col min="1790" max="1790" width="10.5703125" style="21" hidden="1" customWidth="1"/>
    <col min="1791" max="1792" width="17.5703125" style="21" hidden="1" customWidth="1"/>
    <col min="1793" max="2043" width="9.140625" style="21"/>
    <col min="2044" max="2044" width="52.5703125" style="21" hidden="1" customWidth="1"/>
    <col min="2045" max="2045" width="16.42578125" style="21" hidden="1" customWidth="1"/>
    <col min="2046" max="2046" width="10.5703125" style="21" hidden="1" customWidth="1"/>
    <col min="2047" max="2048" width="17.5703125" style="21" hidden="1" customWidth="1"/>
    <col min="2049" max="2299" width="0" style="21" hidden="1"/>
    <col min="2300" max="2300" width="52.5703125" style="21" hidden="1" customWidth="1"/>
    <col min="2301" max="2301" width="16.42578125" style="21" hidden="1" customWidth="1"/>
    <col min="2302" max="2302" width="10.5703125" style="21" hidden="1" customWidth="1"/>
    <col min="2303" max="2304" width="17.5703125" style="21" hidden="1" customWidth="1"/>
    <col min="2305" max="2555" width="0" style="21" hidden="1"/>
    <col min="2556" max="2556" width="52.5703125" style="21" hidden="1" customWidth="1"/>
    <col min="2557" max="2557" width="16.42578125" style="21" hidden="1" customWidth="1"/>
    <col min="2558" max="2558" width="10.5703125" style="21" hidden="1" customWidth="1"/>
    <col min="2559" max="2560" width="17.5703125" style="21" hidden="1" customWidth="1"/>
    <col min="2561" max="2811" width="0" style="21" hidden="1"/>
    <col min="2812" max="2812" width="52.5703125" style="21" hidden="1" customWidth="1"/>
    <col min="2813" max="2813" width="16.42578125" style="21" hidden="1" customWidth="1"/>
    <col min="2814" max="2814" width="10.5703125" style="21" hidden="1" customWidth="1"/>
    <col min="2815" max="2816" width="17.5703125" style="21" hidden="1" customWidth="1"/>
    <col min="2817" max="3067" width="9.140625" style="21"/>
    <col min="3068" max="3068" width="52.5703125" style="21" hidden="1" customWidth="1"/>
    <col min="3069" max="3069" width="16.42578125" style="21" hidden="1" customWidth="1"/>
    <col min="3070" max="3070" width="10.5703125" style="21" hidden="1" customWidth="1"/>
    <col min="3071" max="3072" width="17.5703125" style="21" hidden="1" customWidth="1"/>
    <col min="3073" max="3323" width="0" style="21" hidden="1"/>
    <col min="3324" max="3324" width="52.5703125" style="21" hidden="1" customWidth="1"/>
    <col min="3325" max="3325" width="16.42578125" style="21" hidden="1" customWidth="1"/>
    <col min="3326" max="3326" width="10.5703125" style="21" hidden="1" customWidth="1"/>
    <col min="3327" max="3328" width="17.5703125" style="21" hidden="1" customWidth="1"/>
    <col min="3329" max="3579" width="0" style="21" hidden="1"/>
    <col min="3580" max="3580" width="52.5703125" style="21" hidden="1" customWidth="1"/>
    <col min="3581" max="3581" width="16.42578125" style="21" hidden="1" customWidth="1"/>
    <col min="3582" max="3582" width="10.5703125" style="21" hidden="1" customWidth="1"/>
    <col min="3583" max="3584" width="17.5703125" style="21" hidden="1" customWidth="1"/>
    <col min="3585" max="3835" width="0" style="21" hidden="1"/>
    <col min="3836" max="3836" width="52.5703125" style="21" hidden="1" customWidth="1"/>
    <col min="3837" max="3837" width="16.42578125" style="21" hidden="1" customWidth="1"/>
    <col min="3838" max="3838" width="10.5703125" style="21" hidden="1" customWidth="1"/>
    <col min="3839" max="3840" width="17.5703125" style="21" hidden="1" customWidth="1"/>
    <col min="3841" max="4091" width="9.140625" style="21"/>
    <col min="4092" max="4092" width="52.5703125" style="21" hidden="1" customWidth="1"/>
    <col min="4093" max="4093" width="16.42578125" style="21" hidden="1" customWidth="1"/>
    <col min="4094" max="4094" width="10.5703125" style="21" hidden="1" customWidth="1"/>
    <col min="4095" max="4096" width="17.5703125" style="21" hidden="1" customWidth="1"/>
    <col min="4097" max="4347" width="0" style="21" hidden="1"/>
    <col min="4348" max="4348" width="52.5703125" style="21" hidden="1" customWidth="1"/>
    <col min="4349" max="4349" width="16.42578125" style="21" hidden="1" customWidth="1"/>
    <col min="4350" max="4350" width="10.5703125" style="21" hidden="1" customWidth="1"/>
    <col min="4351" max="4352" width="17.5703125" style="21" hidden="1" customWidth="1"/>
    <col min="4353" max="4603" width="0" style="21" hidden="1"/>
    <col min="4604" max="4604" width="52.5703125" style="21" hidden="1" customWidth="1"/>
    <col min="4605" max="4605" width="16.42578125" style="21" hidden="1" customWidth="1"/>
    <col min="4606" max="4606" width="10.5703125" style="21" hidden="1" customWidth="1"/>
    <col min="4607" max="4608" width="17.5703125" style="21" hidden="1" customWidth="1"/>
    <col min="4609" max="4859" width="0" style="21" hidden="1"/>
    <col min="4860" max="4860" width="52.5703125" style="21" hidden="1" customWidth="1"/>
    <col min="4861" max="4861" width="16.42578125" style="21" hidden="1" customWidth="1"/>
    <col min="4862" max="4862" width="10.5703125" style="21" hidden="1" customWidth="1"/>
    <col min="4863" max="4864" width="17.5703125" style="21" hidden="1" customWidth="1"/>
    <col min="4865" max="5115" width="9.140625" style="21"/>
    <col min="5116" max="5116" width="52.5703125" style="21" hidden="1" customWidth="1"/>
    <col min="5117" max="5117" width="16.42578125" style="21" hidden="1" customWidth="1"/>
    <col min="5118" max="5118" width="10.5703125" style="21" hidden="1" customWidth="1"/>
    <col min="5119" max="5120" width="17.5703125" style="21" hidden="1" customWidth="1"/>
    <col min="5121" max="5371" width="0" style="21" hidden="1"/>
    <col min="5372" max="5372" width="52.5703125" style="21" hidden="1" customWidth="1"/>
    <col min="5373" max="5373" width="16.42578125" style="21" hidden="1" customWidth="1"/>
    <col min="5374" max="5374" width="10.5703125" style="21" hidden="1" customWidth="1"/>
    <col min="5375" max="5376" width="17.5703125" style="21" hidden="1" customWidth="1"/>
    <col min="5377" max="5627" width="0" style="21" hidden="1"/>
    <col min="5628" max="5628" width="52.5703125" style="21" hidden="1" customWidth="1"/>
    <col min="5629" max="5629" width="16.42578125" style="21" hidden="1" customWidth="1"/>
    <col min="5630" max="5630" width="10.5703125" style="21" hidden="1" customWidth="1"/>
    <col min="5631" max="5632" width="17.5703125" style="21" hidden="1" customWidth="1"/>
    <col min="5633" max="5883" width="0" style="21" hidden="1"/>
    <col min="5884" max="5884" width="52.5703125" style="21" hidden="1" customWidth="1"/>
    <col min="5885" max="5885" width="16.42578125" style="21" hidden="1" customWidth="1"/>
    <col min="5886" max="5886" width="10.5703125" style="21" hidden="1" customWidth="1"/>
    <col min="5887" max="5888" width="17.5703125" style="21" hidden="1" customWidth="1"/>
    <col min="5889" max="6139" width="9.140625" style="21"/>
    <col min="6140" max="6140" width="52.5703125" style="21" hidden="1" customWidth="1"/>
    <col min="6141" max="6141" width="16.42578125" style="21" hidden="1" customWidth="1"/>
    <col min="6142" max="6142" width="10.5703125" style="21" hidden="1" customWidth="1"/>
    <col min="6143" max="6144" width="17.5703125" style="21" hidden="1" customWidth="1"/>
    <col min="6145" max="6395" width="0" style="21" hidden="1"/>
    <col min="6396" max="6396" width="52.5703125" style="21" hidden="1" customWidth="1"/>
    <col min="6397" max="6397" width="16.42578125" style="21" hidden="1" customWidth="1"/>
    <col min="6398" max="6398" width="10.5703125" style="21" hidden="1" customWidth="1"/>
    <col min="6399" max="6400" width="17.5703125" style="21" hidden="1" customWidth="1"/>
    <col min="6401" max="6651" width="0" style="21" hidden="1"/>
    <col min="6652" max="6652" width="52.5703125" style="21" hidden="1" customWidth="1"/>
    <col min="6653" max="6653" width="16.42578125" style="21" hidden="1" customWidth="1"/>
    <col min="6654" max="6654" width="10.5703125" style="21" hidden="1" customWidth="1"/>
    <col min="6655" max="6656" width="17.5703125" style="21" hidden="1" customWidth="1"/>
    <col min="6657" max="6907" width="0" style="21" hidden="1"/>
    <col min="6908" max="6908" width="52.5703125" style="21" hidden="1" customWidth="1"/>
    <col min="6909" max="6909" width="16.42578125" style="21" hidden="1" customWidth="1"/>
    <col min="6910" max="6910" width="10.5703125" style="21" hidden="1" customWidth="1"/>
    <col min="6911" max="6912" width="17.5703125" style="21" hidden="1" customWidth="1"/>
    <col min="6913" max="7163" width="9.140625" style="21"/>
    <col min="7164" max="7164" width="52.5703125" style="21" hidden="1" customWidth="1"/>
    <col min="7165" max="7165" width="16.42578125" style="21" hidden="1" customWidth="1"/>
    <col min="7166" max="7166" width="10.5703125" style="21" hidden="1" customWidth="1"/>
    <col min="7167" max="7168" width="17.5703125" style="21" hidden="1" customWidth="1"/>
    <col min="7169" max="7419" width="0" style="21" hidden="1"/>
    <col min="7420" max="7420" width="52.5703125" style="21" hidden="1" customWidth="1"/>
    <col min="7421" max="7421" width="16.42578125" style="21" hidden="1" customWidth="1"/>
    <col min="7422" max="7422" width="10.5703125" style="21" hidden="1" customWidth="1"/>
    <col min="7423" max="7424" width="17.5703125" style="21" hidden="1" customWidth="1"/>
    <col min="7425" max="7675" width="0" style="21" hidden="1"/>
    <col min="7676" max="7676" width="52.5703125" style="21" hidden="1" customWidth="1"/>
    <col min="7677" max="7677" width="16.42578125" style="21" hidden="1" customWidth="1"/>
    <col min="7678" max="7678" width="10.5703125" style="21" hidden="1" customWidth="1"/>
    <col min="7679" max="7680" width="17.5703125" style="21" hidden="1" customWidth="1"/>
    <col min="7681" max="7931" width="0" style="21" hidden="1"/>
    <col min="7932" max="7932" width="52.5703125" style="21" hidden="1" customWidth="1"/>
    <col min="7933" max="7933" width="16.42578125" style="21" hidden="1" customWidth="1"/>
    <col min="7934" max="7934" width="10.5703125" style="21" hidden="1" customWidth="1"/>
    <col min="7935" max="7936" width="17.5703125" style="21" hidden="1" customWidth="1"/>
    <col min="7937" max="8187" width="9.140625" style="21"/>
    <col min="8188" max="8188" width="52.5703125" style="21" hidden="1" customWidth="1"/>
    <col min="8189" max="8189" width="16.42578125" style="21" hidden="1" customWidth="1"/>
    <col min="8190" max="8190" width="10.5703125" style="21" hidden="1" customWidth="1"/>
    <col min="8191" max="8192" width="17.5703125" style="21" hidden="1" customWidth="1"/>
    <col min="8193" max="8443" width="0" style="21" hidden="1"/>
    <col min="8444" max="8444" width="52.5703125" style="21" hidden="1" customWidth="1"/>
    <col min="8445" max="8445" width="16.42578125" style="21" hidden="1" customWidth="1"/>
    <col min="8446" max="8446" width="10.5703125" style="21" hidden="1" customWidth="1"/>
    <col min="8447" max="8448" width="17.5703125" style="21" hidden="1" customWidth="1"/>
    <col min="8449" max="8699" width="0" style="21" hidden="1"/>
    <col min="8700" max="8700" width="52.5703125" style="21" hidden="1" customWidth="1"/>
    <col min="8701" max="8701" width="16.42578125" style="21" hidden="1" customWidth="1"/>
    <col min="8702" max="8702" width="10.5703125" style="21" hidden="1" customWidth="1"/>
    <col min="8703" max="8704" width="17.5703125" style="21" hidden="1" customWidth="1"/>
    <col min="8705" max="8955" width="0" style="21" hidden="1"/>
    <col min="8956" max="8956" width="52.5703125" style="21" hidden="1" customWidth="1"/>
    <col min="8957" max="8957" width="16.42578125" style="21" hidden="1" customWidth="1"/>
    <col min="8958" max="8958" width="10.5703125" style="21" hidden="1" customWidth="1"/>
    <col min="8959" max="8960" width="17.5703125" style="21" hidden="1" customWidth="1"/>
    <col min="8961" max="9211" width="9.140625" style="21"/>
    <col min="9212" max="9212" width="52.5703125" style="21" hidden="1" customWidth="1"/>
    <col min="9213" max="9213" width="16.42578125" style="21" hidden="1" customWidth="1"/>
    <col min="9214" max="9214" width="10.5703125" style="21" hidden="1" customWidth="1"/>
    <col min="9215" max="9216" width="17.5703125" style="21" hidden="1" customWidth="1"/>
    <col min="9217" max="9467" width="0" style="21" hidden="1"/>
    <col min="9468" max="9468" width="52.5703125" style="21" hidden="1" customWidth="1"/>
    <col min="9469" max="9469" width="16.42578125" style="21" hidden="1" customWidth="1"/>
    <col min="9470" max="9470" width="10.5703125" style="21" hidden="1" customWidth="1"/>
    <col min="9471" max="9472" width="17.5703125" style="21" hidden="1" customWidth="1"/>
    <col min="9473" max="9723" width="0" style="21" hidden="1"/>
    <col min="9724" max="9724" width="52.5703125" style="21" hidden="1" customWidth="1"/>
    <col min="9725" max="9725" width="16.42578125" style="21" hidden="1" customWidth="1"/>
    <col min="9726" max="9726" width="10.5703125" style="21" hidden="1" customWidth="1"/>
    <col min="9727" max="9728" width="17.5703125" style="21" hidden="1" customWidth="1"/>
    <col min="9729" max="9979" width="0" style="21" hidden="1"/>
    <col min="9980" max="9980" width="52.5703125" style="21" hidden="1" customWidth="1"/>
    <col min="9981" max="9981" width="16.42578125" style="21" hidden="1" customWidth="1"/>
    <col min="9982" max="9982" width="10.5703125" style="21" hidden="1" customWidth="1"/>
    <col min="9983" max="9984" width="17.5703125" style="21" hidden="1" customWidth="1"/>
    <col min="9985" max="10235" width="9.140625" style="21"/>
    <col min="10236" max="10236" width="52.5703125" style="21" hidden="1" customWidth="1"/>
    <col min="10237" max="10237" width="16.42578125" style="21" hidden="1" customWidth="1"/>
    <col min="10238" max="10238" width="10.5703125" style="21" hidden="1" customWidth="1"/>
    <col min="10239" max="10240" width="17.5703125" style="21" hidden="1" customWidth="1"/>
    <col min="10241" max="10491" width="0" style="21" hidden="1"/>
    <col min="10492" max="10492" width="52.5703125" style="21" hidden="1" customWidth="1"/>
    <col min="10493" max="10493" width="16.42578125" style="21" hidden="1" customWidth="1"/>
    <col min="10494" max="10494" width="10.5703125" style="21" hidden="1" customWidth="1"/>
    <col min="10495" max="10496" width="17.5703125" style="21" hidden="1" customWidth="1"/>
    <col min="10497" max="10747" width="0" style="21" hidden="1"/>
    <col min="10748" max="10748" width="52.5703125" style="21" hidden="1" customWidth="1"/>
    <col min="10749" max="10749" width="16.42578125" style="21" hidden="1" customWidth="1"/>
    <col min="10750" max="10750" width="10.5703125" style="21" hidden="1" customWidth="1"/>
    <col min="10751" max="10752" width="17.5703125" style="21" hidden="1" customWidth="1"/>
    <col min="10753" max="11003" width="0" style="21" hidden="1"/>
    <col min="11004" max="11004" width="52.5703125" style="21" hidden="1" customWidth="1"/>
    <col min="11005" max="11005" width="16.42578125" style="21" hidden="1" customWidth="1"/>
    <col min="11006" max="11006" width="10.5703125" style="21" hidden="1" customWidth="1"/>
    <col min="11007" max="11008" width="17.5703125" style="21" hidden="1" customWidth="1"/>
    <col min="11009" max="11259" width="9.140625" style="21"/>
    <col min="11260" max="11260" width="52.5703125" style="21" hidden="1" customWidth="1"/>
    <col min="11261" max="11261" width="16.42578125" style="21" hidden="1" customWidth="1"/>
    <col min="11262" max="11262" width="10.5703125" style="21" hidden="1" customWidth="1"/>
    <col min="11263" max="11264" width="17.5703125" style="21" hidden="1" customWidth="1"/>
    <col min="11265" max="11515" width="0" style="21" hidden="1"/>
    <col min="11516" max="11516" width="52.5703125" style="21" hidden="1" customWidth="1"/>
    <col min="11517" max="11517" width="16.42578125" style="21" hidden="1" customWidth="1"/>
    <col min="11518" max="11518" width="10.5703125" style="21" hidden="1" customWidth="1"/>
    <col min="11519" max="11520" width="17.5703125" style="21" hidden="1" customWidth="1"/>
    <col min="11521" max="11771" width="0" style="21" hidden="1"/>
    <col min="11772" max="11772" width="52.5703125" style="21" hidden="1" customWidth="1"/>
    <col min="11773" max="11773" width="16.42578125" style="21" hidden="1" customWidth="1"/>
    <col min="11774" max="11774" width="10.5703125" style="21" hidden="1" customWidth="1"/>
    <col min="11775" max="11776" width="17.5703125" style="21" hidden="1" customWidth="1"/>
    <col min="11777" max="12027" width="0" style="21" hidden="1"/>
    <col min="12028" max="12028" width="52.5703125" style="21" hidden="1" customWidth="1"/>
    <col min="12029" max="12029" width="16.42578125" style="21" hidden="1" customWidth="1"/>
    <col min="12030" max="12030" width="10.5703125" style="21" hidden="1" customWidth="1"/>
    <col min="12031" max="12032" width="17.5703125" style="21" hidden="1" customWidth="1"/>
    <col min="12033" max="12283" width="9.140625" style="21"/>
    <col min="12284" max="12284" width="52.5703125" style="21" hidden="1" customWidth="1"/>
    <col min="12285" max="12285" width="16.42578125" style="21" hidden="1" customWidth="1"/>
    <col min="12286" max="12286" width="10.5703125" style="21" hidden="1" customWidth="1"/>
    <col min="12287" max="12288" width="17.5703125" style="21" hidden="1" customWidth="1"/>
    <col min="12289" max="12539" width="0" style="21" hidden="1"/>
    <col min="12540" max="12540" width="52.5703125" style="21" hidden="1" customWidth="1"/>
    <col min="12541" max="12541" width="16.42578125" style="21" hidden="1" customWidth="1"/>
    <col min="12542" max="12542" width="10.5703125" style="21" hidden="1" customWidth="1"/>
    <col min="12543" max="12544" width="17.5703125" style="21" hidden="1" customWidth="1"/>
    <col min="12545" max="12795" width="0" style="21" hidden="1"/>
    <col min="12796" max="12796" width="52.5703125" style="21" hidden="1" customWidth="1"/>
    <col min="12797" max="12797" width="16.42578125" style="21" hidden="1" customWidth="1"/>
    <col min="12798" max="12798" width="10.5703125" style="21" hidden="1" customWidth="1"/>
    <col min="12799" max="12800" width="17.5703125" style="21" hidden="1" customWidth="1"/>
    <col min="12801" max="13051" width="0" style="21" hidden="1"/>
    <col min="13052" max="13052" width="52.5703125" style="21" hidden="1" customWidth="1"/>
    <col min="13053" max="13053" width="16.42578125" style="21" hidden="1" customWidth="1"/>
    <col min="13054" max="13054" width="10.5703125" style="21" hidden="1" customWidth="1"/>
    <col min="13055" max="13056" width="17.5703125" style="21" hidden="1" customWidth="1"/>
    <col min="13057" max="13307" width="9.140625" style="21"/>
    <col min="13308" max="13308" width="52.5703125" style="21" hidden="1" customWidth="1"/>
    <col min="13309" max="13309" width="16.42578125" style="21" hidden="1" customWidth="1"/>
    <col min="13310" max="13310" width="10.5703125" style="21" hidden="1" customWidth="1"/>
    <col min="13311" max="13312" width="17.5703125" style="21" hidden="1" customWidth="1"/>
    <col min="13313" max="13563" width="0" style="21" hidden="1"/>
    <col min="13564" max="13564" width="52.5703125" style="21" hidden="1" customWidth="1"/>
    <col min="13565" max="13565" width="16.42578125" style="21" hidden="1" customWidth="1"/>
    <col min="13566" max="13566" width="10.5703125" style="21" hidden="1" customWidth="1"/>
    <col min="13567" max="13568" width="17.5703125" style="21" hidden="1" customWidth="1"/>
    <col min="13569" max="13819" width="0" style="21" hidden="1"/>
    <col min="13820" max="13820" width="52.5703125" style="21" hidden="1" customWidth="1"/>
    <col min="13821" max="13821" width="16.42578125" style="21" hidden="1" customWidth="1"/>
    <col min="13822" max="13822" width="10.5703125" style="21" hidden="1" customWidth="1"/>
    <col min="13823" max="13824" width="17.5703125" style="21" hidden="1" customWidth="1"/>
    <col min="13825" max="14075" width="0" style="21" hidden="1"/>
    <col min="14076" max="14076" width="52.5703125" style="21" hidden="1" customWidth="1"/>
    <col min="14077" max="14077" width="16.42578125" style="21" hidden="1" customWidth="1"/>
    <col min="14078" max="14078" width="10.5703125" style="21" hidden="1" customWidth="1"/>
    <col min="14079" max="14080" width="17.5703125" style="21" hidden="1" customWidth="1"/>
    <col min="14081" max="14331" width="9.140625" style="21"/>
    <col min="14332" max="14332" width="52.5703125" style="21" hidden="1" customWidth="1"/>
    <col min="14333" max="14333" width="16.42578125" style="21" hidden="1" customWidth="1"/>
    <col min="14334" max="14334" width="10.5703125" style="21" hidden="1" customWidth="1"/>
    <col min="14335" max="14336" width="17.5703125" style="21" hidden="1" customWidth="1"/>
    <col min="14337" max="14587" width="0" style="21" hidden="1"/>
    <col min="14588" max="14588" width="52.5703125" style="21" hidden="1" customWidth="1"/>
    <col min="14589" max="14589" width="16.42578125" style="21" hidden="1" customWidth="1"/>
    <col min="14590" max="14590" width="10.5703125" style="21" hidden="1" customWidth="1"/>
    <col min="14591" max="14592" width="17.5703125" style="21" hidden="1" customWidth="1"/>
    <col min="14593" max="14843" width="0" style="21" hidden="1"/>
    <col min="14844" max="14844" width="52.5703125" style="21" hidden="1" customWidth="1"/>
    <col min="14845" max="14845" width="16.42578125" style="21" hidden="1" customWidth="1"/>
    <col min="14846" max="14846" width="10.5703125" style="21" hidden="1" customWidth="1"/>
    <col min="14847" max="14848" width="17.5703125" style="21" hidden="1" customWidth="1"/>
    <col min="14849" max="15099" width="0" style="21" hidden="1"/>
    <col min="15100" max="15100" width="52.5703125" style="21" hidden="1" customWidth="1"/>
    <col min="15101" max="15101" width="16.42578125" style="21" hidden="1" customWidth="1"/>
    <col min="15102" max="15102" width="10.5703125" style="21" hidden="1" customWidth="1"/>
    <col min="15103" max="15104" width="17.5703125" style="21" hidden="1" customWidth="1"/>
    <col min="15105" max="15355" width="9.140625" style="21"/>
    <col min="15356" max="15356" width="52.5703125" style="21" hidden="1" customWidth="1"/>
    <col min="15357" max="15357" width="16.42578125" style="21" hidden="1" customWidth="1"/>
    <col min="15358" max="15358" width="10.5703125" style="21" hidden="1" customWidth="1"/>
    <col min="15359" max="15360" width="17.5703125" style="21" hidden="1" customWidth="1"/>
    <col min="15361" max="15611" width="0" style="21" hidden="1"/>
    <col min="15612" max="15612" width="52.5703125" style="21" hidden="1" customWidth="1"/>
    <col min="15613" max="15613" width="16.42578125" style="21" hidden="1" customWidth="1"/>
    <col min="15614" max="15614" width="10.5703125" style="21" hidden="1" customWidth="1"/>
    <col min="15615" max="15616" width="17.5703125" style="21" hidden="1" customWidth="1"/>
    <col min="15617" max="15867" width="0" style="21" hidden="1"/>
    <col min="15868" max="15868" width="52.5703125" style="21" hidden="1" customWidth="1"/>
    <col min="15869" max="15869" width="16.42578125" style="21" hidden="1" customWidth="1"/>
    <col min="15870" max="15870" width="10.5703125" style="21" hidden="1" customWidth="1"/>
    <col min="15871" max="15872" width="17.5703125" style="21" hidden="1" customWidth="1"/>
    <col min="15873" max="16123" width="0" style="21" hidden="1"/>
    <col min="16124" max="16124" width="52.5703125" style="21" hidden="1" customWidth="1"/>
    <col min="16125" max="16125" width="16.42578125" style="21" hidden="1" customWidth="1"/>
    <col min="16126" max="16126" width="10.5703125" style="21" hidden="1" customWidth="1"/>
    <col min="16127" max="16128" width="17.5703125" style="21" hidden="1" customWidth="1"/>
    <col min="16129" max="16384" width="9.140625" style="21"/>
  </cols>
  <sheetData>
    <row r="1" spans="1:5" ht="12.75">
      <c r="A1" s="19" t="s">
        <v>0</v>
      </c>
      <c r="B1" s="134"/>
      <c r="C1" s="134"/>
      <c r="D1" s="20"/>
      <c r="E1" s="20"/>
    </row>
    <row r="2" spans="1:5" ht="12.75">
      <c r="A2" s="22" t="s">
        <v>1</v>
      </c>
      <c r="B2" s="134"/>
      <c r="C2" s="134"/>
      <c r="D2" s="20"/>
      <c r="E2" s="20"/>
    </row>
    <row r="3" spans="1:5" ht="12.75">
      <c r="A3" s="22" t="s">
        <v>2</v>
      </c>
      <c r="B3" s="134"/>
      <c r="C3" s="134"/>
      <c r="D3" s="20"/>
      <c r="E3" s="20"/>
    </row>
    <row r="4" spans="1:5" ht="12.75">
      <c r="A4" s="22" t="s">
        <v>3</v>
      </c>
      <c r="B4" s="134"/>
      <c r="C4" s="134"/>
      <c r="D4" s="20"/>
      <c r="E4" s="20"/>
    </row>
    <row r="5" spans="1:5" ht="12.75">
      <c r="A5" s="22" t="s">
        <v>4</v>
      </c>
      <c r="B5" s="134"/>
      <c r="C5" s="134"/>
      <c r="D5" s="20"/>
      <c r="E5" s="20"/>
    </row>
    <row r="6" spans="1:5" ht="12.75">
      <c r="A6" s="155"/>
      <c r="B6" s="155"/>
      <c r="C6" s="155"/>
      <c r="D6" s="155"/>
      <c r="E6" s="155"/>
    </row>
    <row r="7" spans="1:5" ht="12.75" customHeight="1">
      <c r="A7" s="156" t="s">
        <v>5</v>
      </c>
      <c r="B7" s="157"/>
      <c r="C7" s="158"/>
      <c r="D7" s="146" t="s">
        <v>189</v>
      </c>
      <c r="E7" s="146"/>
    </row>
    <row r="8" spans="1:5" ht="12.75">
      <c r="A8" s="156" t="s">
        <v>7</v>
      </c>
      <c r="B8" s="157"/>
      <c r="C8" s="158"/>
      <c r="D8" s="147" t="s">
        <v>8</v>
      </c>
      <c r="E8" s="147"/>
    </row>
    <row r="9" spans="1:5">
      <c r="A9" s="23"/>
      <c r="B9" s="135"/>
      <c r="C9" s="135"/>
      <c r="D9" s="24"/>
      <c r="E9" s="24"/>
    </row>
    <row r="10" spans="1:5" ht="12.75">
      <c r="A10" s="152"/>
      <c r="B10" s="153"/>
      <c r="C10" s="153"/>
      <c r="D10" s="153"/>
      <c r="E10" s="153"/>
    </row>
    <row r="11" spans="1:5" ht="12.75">
      <c r="A11" s="152" t="s">
        <v>10</v>
      </c>
      <c r="B11" s="153"/>
      <c r="C11" s="153"/>
      <c r="D11" s="153"/>
      <c r="E11" s="153"/>
    </row>
    <row r="12" spans="1:5" ht="12.75">
      <c r="A12" s="152" t="s">
        <v>30</v>
      </c>
      <c r="B12" s="153"/>
      <c r="C12" s="153"/>
      <c r="D12" s="153"/>
      <c r="E12" s="153"/>
    </row>
    <row r="13" spans="1:5" ht="12.75">
      <c r="A13" s="152"/>
      <c r="B13" s="153"/>
      <c r="C13" s="153"/>
      <c r="D13" s="153"/>
      <c r="E13" s="153"/>
    </row>
    <row r="14" spans="1:5" ht="12.75">
      <c r="A14" s="152" t="s">
        <v>31</v>
      </c>
      <c r="B14" s="153"/>
      <c r="C14" s="153"/>
      <c r="D14" s="153"/>
      <c r="E14" s="153"/>
    </row>
    <row r="15" spans="1:5" ht="12.75">
      <c r="A15" s="25"/>
      <c r="B15" s="132"/>
      <c r="C15" s="132"/>
      <c r="D15" s="26"/>
    </row>
    <row r="16" spans="1:5" ht="12.75">
      <c r="A16" s="27" t="s">
        <v>13</v>
      </c>
      <c r="B16" s="27" t="s">
        <v>14</v>
      </c>
      <c r="C16" s="27" t="s">
        <v>15</v>
      </c>
      <c r="D16" s="27" t="s">
        <v>16</v>
      </c>
      <c r="E16" s="28" t="s">
        <v>17</v>
      </c>
    </row>
    <row r="17" spans="1:5" ht="25.5" customHeight="1">
      <c r="A17" s="154" t="s">
        <v>32</v>
      </c>
      <c r="B17" s="154" t="s">
        <v>20</v>
      </c>
      <c r="C17" s="154" t="s">
        <v>33</v>
      </c>
      <c r="D17" s="154" t="s">
        <v>34</v>
      </c>
      <c r="E17" s="29" t="s">
        <v>35</v>
      </c>
    </row>
    <row r="18" spans="1:5" ht="12.75">
      <c r="A18" s="139"/>
      <c r="B18" s="139"/>
      <c r="C18" s="139"/>
      <c r="D18" s="139"/>
      <c r="E18" s="29" t="s">
        <v>36</v>
      </c>
    </row>
    <row r="19" spans="1:5" ht="15">
      <c r="A19" s="133" t="s">
        <v>211</v>
      </c>
      <c r="B19" s="136" t="s">
        <v>39</v>
      </c>
      <c r="C19" s="136">
        <v>12</v>
      </c>
      <c r="D19" s="112">
        <v>0</v>
      </c>
      <c r="E19" s="32">
        <f>D19*C19</f>
        <v>0</v>
      </c>
    </row>
    <row r="20" spans="1:5" ht="15">
      <c r="A20" s="133" t="s">
        <v>212</v>
      </c>
      <c r="B20" s="136" t="s">
        <v>38</v>
      </c>
      <c r="C20" s="136">
        <v>2</v>
      </c>
      <c r="D20" s="112">
        <v>0</v>
      </c>
      <c r="E20" s="32">
        <f t="shared" ref="E20:E40" si="0">D20*C20</f>
        <v>0</v>
      </c>
    </row>
    <row r="21" spans="1:5" ht="15">
      <c r="A21" s="133" t="s">
        <v>213</v>
      </c>
      <c r="B21" s="136" t="s">
        <v>39</v>
      </c>
      <c r="C21" s="136">
        <v>20</v>
      </c>
      <c r="D21" s="112">
        <v>0</v>
      </c>
      <c r="E21" s="32">
        <f t="shared" si="0"/>
        <v>0</v>
      </c>
    </row>
    <row r="22" spans="1:5" ht="30">
      <c r="A22" s="133" t="s">
        <v>214</v>
      </c>
      <c r="B22" s="136" t="s">
        <v>215</v>
      </c>
      <c r="C22" s="136">
        <v>6</v>
      </c>
      <c r="D22" s="112">
        <v>0</v>
      </c>
      <c r="E22" s="32">
        <f t="shared" si="0"/>
        <v>0</v>
      </c>
    </row>
    <row r="23" spans="1:5" ht="30">
      <c r="A23" s="133" t="s">
        <v>216</v>
      </c>
      <c r="B23" s="136" t="s">
        <v>39</v>
      </c>
      <c r="C23" s="136">
        <v>15</v>
      </c>
      <c r="D23" s="112">
        <v>0</v>
      </c>
      <c r="E23" s="32">
        <f t="shared" si="0"/>
        <v>0</v>
      </c>
    </row>
    <row r="24" spans="1:5" ht="30">
      <c r="A24" s="133" t="s">
        <v>217</v>
      </c>
      <c r="B24" s="136" t="s">
        <v>39</v>
      </c>
      <c r="C24" s="136">
        <v>7</v>
      </c>
      <c r="D24" s="112">
        <v>0</v>
      </c>
      <c r="E24" s="32">
        <f t="shared" si="0"/>
        <v>0</v>
      </c>
    </row>
    <row r="25" spans="1:5" ht="15">
      <c r="A25" s="133" t="s">
        <v>203</v>
      </c>
      <c r="B25" s="136" t="s">
        <v>37</v>
      </c>
      <c r="C25" s="136">
        <v>1</v>
      </c>
      <c r="D25" s="112">
        <v>0</v>
      </c>
      <c r="E25" s="32">
        <f t="shared" si="0"/>
        <v>0</v>
      </c>
    </row>
    <row r="26" spans="1:5" ht="30">
      <c r="A26" s="133" t="s">
        <v>218</v>
      </c>
      <c r="B26" s="136" t="s">
        <v>39</v>
      </c>
      <c r="C26" s="136">
        <v>2</v>
      </c>
      <c r="D26" s="112">
        <v>0</v>
      </c>
      <c r="E26" s="32">
        <f t="shared" si="0"/>
        <v>0</v>
      </c>
    </row>
    <row r="27" spans="1:5" ht="30">
      <c r="A27" s="133" t="s">
        <v>219</v>
      </c>
      <c r="B27" s="136" t="s">
        <v>39</v>
      </c>
      <c r="C27" s="136">
        <v>2</v>
      </c>
      <c r="D27" s="112">
        <v>0</v>
      </c>
      <c r="E27" s="32">
        <f t="shared" si="0"/>
        <v>0</v>
      </c>
    </row>
    <row r="28" spans="1:5" ht="15">
      <c r="A28" s="133" t="s">
        <v>220</v>
      </c>
      <c r="B28" s="136" t="s">
        <v>39</v>
      </c>
      <c r="C28" s="136">
        <v>4</v>
      </c>
      <c r="D28" s="112">
        <v>0</v>
      </c>
      <c r="E28" s="32">
        <f t="shared" si="0"/>
        <v>0</v>
      </c>
    </row>
    <row r="29" spans="1:5" ht="30">
      <c r="A29" s="133" t="s">
        <v>221</v>
      </c>
      <c r="B29" s="136" t="s">
        <v>215</v>
      </c>
      <c r="C29" s="136">
        <v>4</v>
      </c>
      <c r="D29" s="112">
        <v>0</v>
      </c>
      <c r="E29" s="32">
        <f t="shared" si="0"/>
        <v>0</v>
      </c>
    </row>
    <row r="30" spans="1:5" ht="15">
      <c r="A30" s="133" t="s">
        <v>240</v>
      </c>
      <c r="B30" s="136" t="s">
        <v>37</v>
      </c>
      <c r="C30" s="136">
        <v>1</v>
      </c>
      <c r="D30" s="112">
        <v>0</v>
      </c>
      <c r="E30" s="32">
        <f t="shared" si="0"/>
        <v>0</v>
      </c>
    </row>
    <row r="31" spans="1:5" ht="15">
      <c r="A31" s="133" t="s">
        <v>241</v>
      </c>
      <c r="B31" s="136" t="s">
        <v>39</v>
      </c>
      <c r="C31" s="136">
        <v>3</v>
      </c>
      <c r="D31" s="112">
        <v>0</v>
      </c>
      <c r="E31" s="32">
        <f t="shared" si="0"/>
        <v>0</v>
      </c>
    </row>
    <row r="32" spans="1:5" ht="15">
      <c r="A32" s="133" t="s">
        <v>242</v>
      </c>
      <c r="B32" s="136" t="s">
        <v>37</v>
      </c>
      <c r="C32" s="136">
        <v>10</v>
      </c>
      <c r="D32" s="112">
        <v>0</v>
      </c>
      <c r="E32" s="32">
        <f t="shared" si="0"/>
        <v>0</v>
      </c>
    </row>
    <row r="33" spans="1:5" ht="15">
      <c r="A33" s="133" t="s">
        <v>243</v>
      </c>
      <c r="B33" s="136" t="s">
        <v>37</v>
      </c>
      <c r="C33" s="136">
        <v>1</v>
      </c>
      <c r="D33" s="112">
        <v>0</v>
      </c>
      <c r="E33" s="32">
        <f t="shared" si="0"/>
        <v>0</v>
      </c>
    </row>
    <row r="34" spans="1:5" ht="15">
      <c r="A34" s="133" t="s">
        <v>230</v>
      </c>
      <c r="B34" s="136" t="s">
        <v>37</v>
      </c>
      <c r="C34" s="136">
        <v>2</v>
      </c>
      <c r="D34" s="112">
        <v>0</v>
      </c>
      <c r="E34" s="32">
        <f t="shared" si="0"/>
        <v>0</v>
      </c>
    </row>
    <row r="35" spans="1:5" ht="15">
      <c r="A35" s="133" t="s">
        <v>244</v>
      </c>
      <c r="B35" s="136" t="s">
        <v>37</v>
      </c>
      <c r="C35" s="136">
        <v>3</v>
      </c>
      <c r="D35" s="112">
        <v>0</v>
      </c>
      <c r="E35" s="32">
        <f t="shared" si="0"/>
        <v>0</v>
      </c>
    </row>
    <row r="36" spans="1:5" ht="15">
      <c r="A36" s="133" t="s">
        <v>233</v>
      </c>
      <c r="B36" s="136" t="s">
        <v>37</v>
      </c>
      <c r="C36" s="136">
        <v>3</v>
      </c>
      <c r="D36" s="112">
        <v>0</v>
      </c>
      <c r="E36" s="32">
        <f t="shared" si="0"/>
        <v>0</v>
      </c>
    </row>
    <row r="37" spans="1:5" ht="15">
      <c r="A37" s="133" t="s">
        <v>234</v>
      </c>
      <c r="B37" s="136" t="s">
        <v>37</v>
      </c>
      <c r="C37" s="136">
        <v>2</v>
      </c>
      <c r="D37" s="112">
        <v>0</v>
      </c>
      <c r="E37" s="32">
        <f t="shared" si="0"/>
        <v>0</v>
      </c>
    </row>
    <row r="38" spans="1:5" ht="15">
      <c r="A38" s="133" t="s">
        <v>245</v>
      </c>
      <c r="B38" s="136" t="s">
        <v>39</v>
      </c>
      <c r="C38" s="136">
        <v>1</v>
      </c>
      <c r="D38" s="112">
        <v>0</v>
      </c>
      <c r="E38" s="32">
        <f t="shared" si="0"/>
        <v>0</v>
      </c>
    </row>
    <row r="39" spans="1:5" ht="15">
      <c r="A39" s="133" t="s">
        <v>246</v>
      </c>
      <c r="B39" s="136" t="s">
        <v>39</v>
      </c>
      <c r="C39" s="136">
        <v>1</v>
      </c>
      <c r="D39" s="112">
        <v>0</v>
      </c>
      <c r="E39" s="32">
        <f t="shared" si="0"/>
        <v>0</v>
      </c>
    </row>
    <row r="40" spans="1:5" ht="30">
      <c r="A40" s="133" t="s">
        <v>247</v>
      </c>
      <c r="B40" s="136" t="s">
        <v>39</v>
      </c>
      <c r="C40" s="136">
        <v>1</v>
      </c>
      <c r="D40" s="112">
        <v>0</v>
      </c>
      <c r="E40" s="32">
        <f t="shared" si="0"/>
        <v>0</v>
      </c>
    </row>
    <row r="41" spans="1:5" ht="15">
      <c r="A41" s="148" t="s">
        <v>40</v>
      </c>
      <c r="B41" s="148"/>
      <c r="C41" s="148"/>
      <c r="D41" s="148"/>
      <c r="E41" s="33">
        <f>TRUNC(SUM(E19:E40),2)</f>
        <v>0</v>
      </c>
    </row>
    <row r="42" spans="1:5" ht="12.75">
      <c r="A42" s="149" t="s">
        <v>248</v>
      </c>
      <c r="B42" s="149"/>
      <c r="C42" s="149"/>
      <c r="D42" s="149"/>
      <c r="E42" s="131">
        <v>1</v>
      </c>
    </row>
    <row r="43" spans="1:5" ht="12.75">
      <c r="A43" s="150" t="s">
        <v>42</v>
      </c>
      <c r="B43" s="150"/>
      <c r="C43" s="150"/>
      <c r="D43" s="150"/>
      <c r="E43" s="34">
        <f>E41/E42</f>
        <v>0</v>
      </c>
    </row>
    <row r="44" spans="1:5">
      <c r="A44" s="151" t="s">
        <v>29</v>
      </c>
      <c r="B44" s="151"/>
      <c r="C44" s="151"/>
      <c r="D44" s="151"/>
    </row>
    <row r="45" spans="1:5"/>
    <row r="46" spans="1:5"/>
    <row r="47" spans="1:5"/>
    <row r="48" spans="1:5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</sheetData>
  <sheetProtection insertColumns="0" deleteColumns="0" deleteRows="0"/>
  <mergeCells count="18">
    <mergeCell ref="A10:E10"/>
    <mergeCell ref="A6:E6"/>
    <mergeCell ref="A7:C7"/>
    <mergeCell ref="A8:C8"/>
    <mergeCell ref="D7:E7"/>
    <mergeCell ref="D8:E8"/>
    <mergeCell ref="A41:D41"/>
    <mergeCell ref="A42:D42"/>
    <mergeCell ref="A43:D43"/>
    <mergeCell ref="A44:D44"/>
    <mergeCell ref="A11:E11"/>
    <mergeCell ref="A12:E12"/>
    <mergeCell ref="A13:E13"/>
    <mergeCell ref="A14:E14"/>
    <mergeCell ref="A17:A18"/>
    <mergeCell ref="B17:B18"/>
    <mergeCell ref="C17:C18"/>
    <mergeCell ref="D17:D18"/>
  </mergeCells>
  <pageMargins left="1.299212598425197" right="0.51181102362204722" top="1.1811023622047245" bottom="0.78740157480314965" header="0.31496062992125984" footer="0.31496062992125984"/>
  <pageSetup paperSize="9" scale="1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tabSelected="1" view="pageBreakPreview" topLeftCell="A10" zoomScaleNormal="100" zoomScaleSheetLayoutView="100" workbookViewId="0">
      <pane xSplit="2" ySplit="7" topLeftCell="H32" activePane="bottomRight" state="frozen"/>
      <selection activeCell="A10" sqref="A10"/>
      <selection pane="topRight" activeCell="C10" sqref="C10"/>
      <selection pane="bottomLeft" activeCell="A17" sqref="A17"/>
      <selection pane="bottomRight" activeCell="H32" sqref="H32"/>
    </sheetView>
  </sheetViews>
  <sheetFormatPr defaultColWidth="0" defaultRowHeight="12"/>
  <cols>
    <col min="1" max="1" width="37.42578125" style="35" customWidth="1"/>
    <col min="2" max="2" width="25.5703125" style="44" customWidth="1"/>
    <col min="3" max="3" width="12.5703125" style="35" customWidth="1"/>
    <col min="4" max="4" width="10.5703125" style="44" customWidth="1"/>
    <col min="5" max="5" width="17" style="44" customWidth="1"/>
    <col min="6" max="6" width="17.5703125" style="35" customWidth="1"/>
    <col min="7" max="7" width="13.42578125" style="35" bestFit="1" customWidth="1"/>
    <col min="8" max="8" width="14.42578125" style="35" bestFit="1" customWidth="1"/>
    <col min="9" max="9" width="15.42578125" style="35" bestFit="1" customWidth="1"/>
    <col min="10" max="252" width="9.140625" style="35" customWidth="1"/>
    <col min="253" max="253" width="37.42578125" style="35" customWidth="1"/>
    <col min="254" max="254" width="25.5703125" style="35" customWidth="1"/>
    <col min="255" max="255" width="12.5703125" style="35" customWidth="1"/>
    <col min="256" max="256" width="10.5703125" style="35" customWidth="1"/>
    <col min="257" max="257" width="17" style="35" customWidth="1"/>
    <col min="258" max="258" width="17.5703125" style="35" customWidth="1"/>
    <col min="259" max="259" width="13.42578125" style="35" bestFit="1" customWidth="1"/>
    <col min="260" max="260" width="14.42578125" style="35" bestFit="1" customWidth="1"/>
    <col min="261" max="261" width="15.42578125" style="35" bestFit="1" customWidth="1"/>
    <col min="262" max="508" width="0" style="35" hidden="1"/>
    <col min="509" max="509" width="37.42578125" style="35" customWidth="1"/>
    <col min="510" max="510" width="25.5703125" style="35" customWidth="1"/>
    <col min="511" max="511" width="12.5703125" style="35" customWidth="1"/>
    <col min="512" max="512" width="10.5703125" style="35" customWidth="1"/>
    <col min="513" max="513" width="17" style="35" customWidth="1"/>
    <col min="514" max="514" width="17.5703125" style="35" customWidth="1"/>
    <col min="515" max="515" width="13.42578125" style="35" bestFit="1" customWidth="1"/>
    <col min="516" max="516" width="14.42578125" style="35" bestFit="1" customWidth="1"/>
    <col min="517" max="517" width="15.42578125" style="35" bestFit="1" customWidth="1"/>
    <col min="518" max="764" width="0" style="35" hidden="1"/>
    <col min="765" max="765" width="37.42578125" style="35" customWidth="1"/>
    <col min="766" max="766" width="25.5703125" style="35" customWidth="1"/>
    <col min="767" max="767" width="12.5703125" style="35" customWidth="1"/>
    <col min="768" max="768" width="10.5703125" style="35" customWidth="1"/>
    <col min="769" max="769" width="17" style="35" customWidth="1"/>
    <col min="770" max="770" width="17.5703125" style="35" customWidth="1"/>
    <col min="771" max="771" width="13.42578125" style="35" bestFit="1" customWidth="1"/>
    <col min="772" max="772" width="14.42578125" style="35" bestFit="1" customWidth="1"/>
    <col min="773" max="773" width="15.42578125" style="35" bestFit="1" customWidth="1"/>
    <col min="774" max="1020" width="0" style="35" hidden="1"/>
    <col min="1021" max="1021" width="37.42578125" style="35" customWidth="1"/>
    <col min="1022" max="1022" width="25.5703125" style="35" customWidth="1"/>
    <col min="1023" max="1023" width="12.5703125" style="35" customWidth="1"/>
    <col min="1024" max="1024" width="10.5703125" style="35" customWidth="1"/>
    <col min="1025" max="1025" width="17" style="35" customWidth="1"/>
    <col min="1026" max="1026" width="17.5703125" style="35" customWidth="1"/>
    <col min="1027" max="1027" width="13.42578125" style="35" bestFit="1" customWidth="1"/>
    <col min="1028" max="1028" width="14.42578125" style="35" bestFit="1" customWidth="1"/>
    <col min="1029" max="1029" width="15.42578125" style="35" bestFit="1" customWidth="1"/>
    <col min="1030" max="1276" width="0" style="35" hidden="1"/>
    <col min="1277" max="1277" width="37.42578125" style="35" customWidth="1"/>
    <col min="1278" max="1278" width="25.5703125" style="35" customWidth="1"/>
    <col min="1279" max="1279" width="12.5703125" style="35" customWidth="1"/>
    <col min="1280" max="1280" width="10.5703125" style="35" customWidth="1"/>
    <col min="1281" max="1281" width="17" style="35" customWidth="1"/>
    <col min="1282" max="1282" width="17.5703125" style="35" customWidth="1"/>
    <col min="1283" max="1283" width="13.42578125" style="35" bestFit="1" customWidth="1"/>
    <col min="1284" max="1284" width="14.42578125" style="35" bestFit="1" customWidth="1"/>
    <col min="1285" max="1285" width="15.42578125" style="35" bestFit="1" customWidth="1"/>
    <col min="1286" max="1532" width="0" style="35" hidden="1"/>
    <col min="1533" max="1533" width="37.42578125" style="35" customWidth="1"/>
    <col min="1534" max="1534" width="25.5703125" style="35" customWidth="1"/>
    <col min="1535" max="1535" width="12.5703125" style="35" customWidth="1"/>
    <col min="1536" max="1536" width="10.5703125" style="35" customWidth="1"/>
    <col min="1537" max="1537" width="17" style="35" customWidth="1"/>
    <col min="1538" max="1538" width="17.5703125" style="35" customWidth="1"/>
    <col min="1539" max="1539" width="13.42578125" style="35" bestFit="1" customWidth="1"/>
    <col min="1540" max="1540" width="14.42578125" style="35" bestFit="1" customWidth="1"/>
    <col min="1541" max="1541" width="15.42578125" style="35" bestFit="1" customWidth="1"/>
    <col min="1542" max="1788" width="0" style="35" hidden="1"/>
    <col min="1789" max="1789" width="37.42578125" style="35" customWidth="1"/>
    <col min="1790" max="1790" width="25.5703125" style="35" customWidth="1"/>
    <col min="1791" max="1791" width="12.5703125" style="35" customWidth="1"/>
    <col min="1792" max="1792" width="10.5703125" style="35" customWidth="1"/>
    <col min="1793" max="1793" width="17" style="35" customWidth="1"/>
    <col min="1794" max="1794" width="17.5703125" style="35" customWidth="1"/>
    <col min="1795" max="1795" width="13.42578125" style="35" bestFit="1" customWidth="1"/>
    <col min="1796" max="1796" width="14.42578125" style="35" bestFit="1" customWidth="1"/>
    <col min="1797" max="1797" width="15.42578125" style="35" bestFit="1" customWidth="1"/>
    <col min="1798" max="2044" width="0" style="35" hidden="1"/>
    <col min="2045" max="2045" width="37.42578125" style="35" customWidth="1"/>
    <col min="2046" max="2046" width="25.5703125" style="35" customWidth="1"/>
    <col min="2047" max="2047" width="12.5703125" style="35" customWidth="1"/>
    <col min="2048" max="2048" width="10.5703125" style="35" customWidth="1"/>
    <col min="2049" max="2049" width="17" style="35" customWidth="1"/>
    <col min="2050" max="2050" width="17.5703125" style="35" customWidth="1"/>
    <col min="2051" max="2051" width="13.42578125" style="35" bestFit="1" customWidth="1"/>
    <col min="2052" max="2052" width="14.42578125" style="35" bestFit="1" customWidth="1"/>
    <col min="2053" max="2053" width="15.42578125" style="35" bestFit="1" customWidth="1"/>
    <col min="2054" max="2300" width="0" style="35" hidden="1"/>
    <col min="2301" max="2301" width="37.42578125" style="35" customWidth="1"/>
    <col min="2302" max="2302" width="25.5703125" style="35" customWidth="1"/>
    <col min="2303" max="2303" width="12.5703125" style="35" customWidth="1"/>
    <col min="2304" max="2304" width="10.5703125" style="35" customWidth="1"/>
    <col min="2305" max="2305" width="17" style="35" customWidth="1"/>
    <col min="2306" max="2306" width="17.5703125" style="35" customWidth="1"/>
    <col min="2307" max="2307" width="13.42578125" style="35" bestFit="1" customWidth="1"/>
    <col min="2308" max="2308" width="14.42578125" style="35" bestFit="1" customWidth="1"/>
    <col min="2309" max="2309" width="15.42578125" style="35" bestFit="1" customWidth="1"/>
    <col min="2310" max="2556" width="0" style="35" hidden="1"/>
    <col min="2557" max="2557" width="37.42578125" style="35" customWidth="1"/>
    <col min="2558" max="2558" width="25.5703125" style="35" customWidth="1"/>
    <col min="2559" max="2559" width="12.5703125" style="35" customWidth="1"/>
    <col min="2560" max="2560" width="10.5703125" style="35" customWidth="1"/>
    <col min="2561" max="2561" width="17" style="35" customWidth="1"/>
    <col min="2562" max="2562" width="17.5703125" style="35" customWidth="1"/>
    <col min="2563" max="2563" width="13.42578125" style="35" bestFit="1" customWidth="1"/>
    <col min="2564" max="2564" width="14.42578125" style="35" bestFit="1" customWidth="1"/>
    <col min="2565" max="2565" width="15.42578125" style="35" bestFit="1" customWidth="1"/>
    <col min="2566" max="2812" width="0" style="35" hidden="1"/>
    <col min="2813" max="2813" width="37.42578125" style="35" customWidth="1"/>
    <col min="2814" max="2814" width="25.5703125" style="35" customWidth="1"/>
    <col min="2815" max="2815" width="12.5703125" style="35" customWidth="1"/>
    <col min="2816" max="2816" width="10.5703125" style="35" customWidth="1"/>
    <col min="2817" max="2817" width="17" style="35" customWidth="1"/>
    <col min="2818" max="2818" width="17.5703125" style="35" customWidth="1"/>
    <col min="2819" max="2819" width="13.42578125" style="35" bestFit="1" customWidth="1"/>
    <col min="2820" max="2820" width="14.42578125" style="35" bestFit="1" customWidth="1"/>
    <col min="2821" max="2821" width="15.42578125" style="35" bestFit="1" customWidth="1"/>
    <col min="2822" max="3068" width="0" style="35" hidden="1"/>
    <col min="3069" max="3069" width="37.42578125" style="35" customWidth="1"/>
    <col min="3070" max="3070" width="25.5703125" style="35" customWidth="1"/>
    <col min="3071" max="3071" width="12.5703125" style="35" customWidth="1"/>
    <col min="3072" max="3072" width="10.5703125" style="35" customWidth="1"/>
    <col min="3073" max="3073" width="17" style="35" customWidth="1"/>
    <col min="3074" max="3074" width="17.5703125" style="35" customWidth="1"/>
    <col min="3075" max="3075" width="13.42578125" style="35" bestFit="1" customWidth="1"/>
    <col min="3076" max="3076" width="14.42578125" style="35" bestFit="1" customWidth="1"/>
    <col min="3077" max="3077" width="15.42578125" style="35" bestFit="1" customWidth="1"/>
    <col min="3078" max="3324" width="0" style="35" hidden="1"/>
    <col min="3325" max="3325" width="37.42578125" style="35" customWidth="1"/>
    <col min="3326" max="3326" width="25.5703125" style="35" customWidth="1"/>
    <col min="3327" max="3327" width="12.5703125" style="35" customWidth="1"/>
    <col min="3328" max="3328" width="10.5703125" style="35" customWidth="1"/>
    <col min="3329" max="3329" width="17" style="35" customWidth="1"/>
    <col min="3330" max="3330" width="17.5703125" style="35" customWidth="1"/>
    <col min="3331" max="3331" width="13.42578125" style="35" bestFit="1" customWidth="1"/>
    <col min="3332" max="3332" width="14.42578125" style="35" bestFit="1" customWidth="1"/>
    <col min="3333" max="3333" width="15.42578125" style="35" bestFit="1" customWidth="1"/>
    <col min="3334" max="3580" width="0" style="35" hidden="1"/>
    <col min="3581" max="3581" width="37.42578125" style="35" customWidth="1"/>
    <col min="3582" max="3582" width="25.5703125" style="35" customWidth="1"/>
    <col min="3583" max="3583" width="12.5703125" style="35" customWidth="1"/>
    <col min="3584" max="3584" width="10.5703125" style="35" customWidth="1"/>
    <col min="3585" max="3585" width="17" style="35" customWidth="1"/>
    <col min="3586" max="3586" width="17.5703125" style="35" customWidth="1"/>
    <col min="3587" max="3587" width="13.42578125" style="35" bestFit="1" customWidth="1"/>
    <col min="3588" max="3588" width="14.42578125" style="35" bestFit="1" customWidth="1"/>
    <col min="3589" max="3589" width="15.42578125" style="35" bestFit="1" customWidth="1"/>
    <col min="3590" max="3836" width="0" style="35" hidden="1"/>
    <col min="3837" max="3837" width="37.42578125" style="35" customWidth="1"/>
    <col min="3838" max="3838" width="25.5703125" style="35" customWidth="1"/>
    <col min="3839" max="3839" width="12.5703125" style="35" customWidth="1"/>
    <col min="3840" max="3840" width="10.5703125" style="35" customWidth="1"/>
    <col min="3841" max="3841" width="17" style="35" customWidth="1"/>
    <col min="3842" max="3842" width="17.5703125" style="35" customWidth="1"/>
    <col min="3843" max="3843" width="13.42578125" style="35" bestFit="1" customWidth="1"/>
    <col min="3844" max="3844" width="14.42578125" style="35" bestFit="1" customWidth="1"/>
    <col min="3845" max="3845" width="15.42578125" style="35" bestFit="1" customWidth="1"/>
    <col min="3846" max="4092" width="0" style="35" hidden="1"/>
    <col min="4093" max="4093" width="37.42578125" style="35" customWidth="1"/>
    <col min="4094" max="4094" width="25.5703125" style="35" customWidth="1"/>
    <col min="4095" max="4095" width="12.5703125" style="35" customWidth="1"/>
    <col min="4096" max="4096" width="10.5703125" style="35" customWidth="1"/>
    <col min="4097" max="4097" width="17" style="35" customWidth="1"/>
    <col min="4098" max="4098" width="17.5703125" style="35" customWidth="1"/>
    <col min="4099" max="4099" width="13.42578125" style="35" bestFit="1" customWidth="1"/>
    <col min="4100" max="4100" width="14.42578125" style="35" bestFit="1" customWidth="1"/>
    <col min="4101" max="4101" width="15.42578125" style="35" bestFit="1" customWidth="1"/>
    <col min="4102" max="4348" width="0" style="35" hidden="1"/>
    <col min="4349" max="4349" width="37.42578125" style="35" customWidth="1"/>
    <col min="4350" max="4350" width="25.5703125" style="35" customWidth="1"/>
    <col min="4351" max="4351" width="12.5703125" style="35" customWidth="1"/>
    <col min="4352" max="4352" width="10.5703125" style="35" customWidth="1"/>
    <col min="4353" max="4353" width="17" style="35" customWidth="1"/>
    <col min="4354" max="4354" width="17.5703125" style="35" customWidth="1"/>
    <col min="4355" max="4355" width="13.42578125" style="35" bestFit="1" customWidth="1"/>
    <col min="4356" max="4356" width="14.42578125" style="35" bestFit="1" customWidth="1"/>
    <col min="4357" max="4357" width="15.42578125" style="35" bestFit="1" customWidth="1"/>
    <col min="4358" max="4604" width="0" style="35" hidden="1"/>
    <col min="4605" max="4605" width="37.42578125" style="35" customWidth="1"/>
    <col min="4606" max="4606" width="25.5703125" style="35" customWidth="1"/>
    <col min="4607" max="4607" width="12.5703125" style="35" customWidth="1"/>
    <col min="4608" max="4608" width="10.5703125" style="35" customWidth="1"/>
    <col min="4609" max="4609" width="17" style="35" customWidth="1"/>
    <col min="4610" max="4610" width="17.5703125" style="35" customWidth="1"/>
    <col min="4611" max="4611" width="13.42578125" style="35" bestFit="1" customWidth="1"/>
    <col min="4612" max="4612" width="14.42578125" style="35" bestFit="1" customWidth="1"/>
    <col min="4613" max="4613" width="15.42578125" style="35" bestFit="1" customWidth="1"/>
    <col min="4614" max="4860" width="0" style="35" hidden="1"/>
    <col min="4861" max="4861" width="37.42578125" style="35" customWidth="1"/>
    <col min="4862" max="4862" width="25.5703125" style="35" customWidth="1"/>
    <col min="4863" max="4863" width="12.5703125" style="35" customWidth="1"/>
    <col min="4864" max="4864" width="10.5703125" style="35" customWidth="1"/>
    <col min="4865" max="4865" width="17" style="35" customWidth="1"/>
    <col min="4866" max="4866" width="17.5703125" style="35" customWidth="1"/>
    <col min="4867" max="4867" width="13.42578125" style="35" bestFit="1" customWidth="1"/>
    <col min="4868" max="4868" width="14.42578125" style="35" bestFit="1" customWidth="1"/>
    <col min="4869" max="4869" width="15.42578125" style="35" bestFit="1" customWidth="1"/>
    <col min="4870" max="5116" width="0" style="35" hidden="1"/>
    <col min="5117" max="5117" width="37.42578125" style="35" customWidth="1"/>
    <col min="5118" max="5118" width="25.5703125" style="35" customWidth="1"/>
    <col min="5119" max="5119" width="12.5703125" style="35" customWidth="1"/>
    <col min="5120" max="5120" width="10.5703125" style="35" customWidth="1"/>
    <col min="5121" max="5121" width="17" style="35" customWidth="1"/>
    <col min="5122" max="5122" width="17.5703125" style="35" customWidth="1"/>
    <col min="5123" max="5123" width="13.42578125" style="35" bestFit="1" customWidth="1"/>
    <col min="5124" max="5124" width="14.42578125" style="35" bestFit="1" customWidth="1"/>
    <col min="5125" max="5125" width="15.42578125" style="35" bestFit="1" customWidth="1"/>
    <col min="5126" max="5372" width="0" style="35" hidden="1"/>
    <col min="5373" max="5373" width="37.42578125" style="35" customWidth="1"/>
    <col min="5374" max="5374" width="25.5703125" style="35" customWidth="1"/>
    <col min="5375" max="5375" width="12.5703125" style="35" customWidth="1"/>
    <col min="5376" max="5376" width="10.5703125" style="35" customWidth="1"/>
    <col min="5377" max="5377" width="17" style="35" customWidth="1"/>
    <col min="5378" max="5378" width="17.5703125" style="35" customWidth="1"/>
    <col min="5379" max="5379" width="13.42578125" style="35" bestFit="1" customWidth="1"/>
    <col min="5380" max="5380" width="14.42578125" style="35" bestFit="1" customWidth="1"/>
    <col min="5381" max="5381" width="15.42578125" style="35" bestFit="1" customWidth="1"/>
    <col min="5382" max="5628" width="0" style="35" hidden="1"/>
    <col min="5629" max="5629" width="37.42578125" style="35" customWidth="1"/>
    <col min="5630" max="5630" width="25.5703125" style="35" customWidth="1"/>
    <col min="5631" max="5631" width="12.5703125" style="35" customWidth="1"/>
    <col min="5632" max="5632" width="10.5703125" style="35" customWidth="1"/>
    <col min="5633" max="5633" width="17" style="35" customWidth="1"/>
    <col min="5634" max="5634" width="17.5703125" style="35" customWidth="1"/>
    <col min="5635" max="5635" width="13.42578125" style="35" bestFit="1" customWidth="1"/>
    <col min="5636" max="5636" width="14.42578125" style="35" bestFit="1" customWidth="1"/>
    <col min="5637" max="5637" width="15.42578125" style="35" bestFit="1" customWidth="1"/>
    <col min="5638" max="5884" width="0" style="35" hidden="1"/>
    <col min="5885" max="5885" width="37.42578125" style="35" customWidth="1"/>
    <col min="5886" max="5886" width="25.5703125" style="35" customWidth="1"/>
    <col min="5887" max="5887" width="12.5703125" style="35" customWidth="1"/>
    <col min="5888" max="5888" width="10.5703125" style="35" customWidth="1"/>
    <col min="5889" max="5889" width="17" style="35" customWidth="1"/>
    <col min="5890" max="5890" width="17.5703125" style="35" customWidth="1"/>
    <col min="5891" max="5891" width="13.42578125" style="35" bestFit="1" customWidth="1"/>
    <col min="5892" max="5892" width="14.42578125" style="35" bestFit="1" customWidth="1"/>
    <col min="5893" max="5893" width="15.42578125" style="35" bestFit="1" customWidth="1"/>
    <col min="5894" max="6140" width="0" style="35" hidden="1"/>
    <col min="6141" max="6141" width="37.42578125" style="35" customWidth="1"/>
    <col min="6142" max="6142" width="25.5703125" style="35" customWidth="1"/>
    <col min="6143" max="6143" width="12.5703125" style="35" customWidth="1"/>
    <col min="6144" max="6144" width="10.5703125" style="35" customWidth="1"/>
    <col min="6145" max="6145" width="17" style="35" customWidth="1"/>
    <col min="6146" max="6146" width="17.5703125" style="35" customWidth="1"/>
    <col min="6147" max="6147" width="13.42578125" style="35" bestFit="1" customWidth="1"/>
    <col min="6148" max="6148" width="14.42578125" style="35" bestFit="1" customWidth="1"/>
    <col min="6149" max="6149" width="15.42578125" style="35" bestFit="1" customWidth="1"/>
    <col min="6150" max="6396" width="0" style="35" hidden="1"/>
    <col min="6397" max="6397" width="37.42578125" style="35" customWidth="1"/>
    <col min="6398" max="6398" width="25.5703125" style="35" customWidth="1"/>
    <col min="6399" max="6399" width="12.5703125" style="35" customWidth="1"/>
    <col min="6400" max="6400" width="10.5703125" style="35" customWidth="1"/>
    <col min="6401" max="6401" width="17" style="35" customWidth="1"/>
    <col min="6402" max="6402" width="17.5703125" style="35" customWidth="1"/>
    <col min="6403" max="6403" width="13.42578125" style="35" bestFit="1" customWidth="1"/>
    <col min="6404" max="6404" width="14.42578125" style="35" bestFit="1" customWidth="1"/>
    <col min="6405" max="6405" width="15.42578125" style="35" bestFit="1" customWidth="1"/>
    <col min="6406" max="6652" width="0" style="35" hidden="1"/>
    <col min="6653" max="6653" width="37.42578125" style="35" customWidth="1"/>
    <col min="6654" max="6654" width="25.5703125" style="35" customWidth="1"/>
    <col min="6655" max="6655" width="12.5703125" style="35" customWidth="1"/>
    <col min="6656" max="6656" width="10.5703125" style="35" customWidth="1"/>
    <col min="6657" max="6657" width="17" style="35" customWidth="1"/>
    <col min="6658" max="6658" width="17.5703125" style="35" customWidth="1"/>
    <col min="6659" max="6659" width="13.42578125" style="35" bestFit="1" customWidth="1"/>
    <col min="6660" max="6660" width="14.42578125" style="35" bestFit="1" customWidth="1"/>
    <col min="6661" max="6661" width="15.42578125" style="35" bestFit="1" customWidth="1"/>
    <col min="6662" max="6908" width="0" style="35" hidden="1"/>
    <col min="6909" max="6909" width="37.42578125" style="35" customWidth="1"/>
    <col min="6910" max="6910" width="25.5703125" style="35" customWidth="1"/>
    <col min="6911" max="6911" width="12.5703125" style="35" customWidth="1"/>
    <col min="6912" max="6912" width="10.5703125" style="35" customWidth="1"/>
    <col min="6913" max="6913" width="17" style="35" customWidth="1"/>
    <col min="6914" max="6914" width="17.5703125" style="35" customWidth="1"/>
    <col min="6915" max="6915" width="13.42578125" style="35" bestFit="1" customWidth="1"/>
    <col min="6916" max="6916" width="14.42578125" style="35" bestFit="1" customWidth="1"/>
    <col min="6917" max="6917" width="15.42578125" style="35" bestFit="1" customWidth="1"/>
    <col min="6918" max="7164" width="0" style="35" hidden="1"/>
    <col min="7165" max="7165" width="37.42578125" style="35" customWidth="1"/>
    <col min="7166" max="7166" width="25.5703125" style="35" customWidth="1"/>
    <col min="7167" max="7167" width="12.5703125" style="35" customWidth="1"/>
    <col min="7168" max="7168" width="10.5703125" style="35" customWidth="1"/>
    <col min="7169" max="7169" width="17" style="35" customWidth="1"/>
    <col min="7170" max="7170" width="17.5703125" style="35" customWidth="1"/>
    <col min="7171" max="7171" width="13.42578125" style="35" bestFit="1" customWidth="1"/>
    <col min="7172" max="7172" width="14.42578125" style="35" bestFit="1" customWidth="1"/>
    <col min="7173" max="7173" width="15.42578125" style="35" bestFit="1" customWidth="1"/>
    <col min="7174" max="7420" width="0" style="35" hidden="1"/>
    <col min="7421" max="7421" width="37.42578125" style="35" customWidth="1"/>
    <col min="7422" max="7422" width="25.5703125" style="35" customWidth="1"/>
    <col min="7423" max="7423" width="12.5703125" style="35" customWidth="1"/>
    <col min="7424" max="7424" width="10.5703125" style="35" customWidth="1"/>
    <col min="7425" max="7425" width="17" style="35" customWidth="1"/>
    <col min="7426" max="7426" width="17.5703125" style="35" customWidth="1"/>
    <col min="7427" max="7427" width="13.42578125" style="35" bestFit="1" customWidth="1"/>
    <col min="7428" max="7428" width="14.42578125" style="35" bestFit="1" customWidth="1"/>
    <col min="7429" max="7429" width="15.42578125" style="35" bestFit="1" customWidth="1"/>
    <col min="7430" max="7676" width="0" style="35" hidden="1"/>
    <col min="7677" max="7677" width="37.42578125" style="35" customWidth="1"/>
    <col min="7678" max="7678" width="25.5703125" style="35" customWidth="1"/>
    <col min="7679" max="7679" width="12.5703125" style="35" customWidth="1"/>
    <col min="7680" max="7680" width="10.5703125" style="35" customWidth="1"/>
    <col min="7681" max="7681" width="17" style="35" customWidth="1"/>
    <col min="7682" max="7682" width="17.5703125" style="35" customWidth="1"/>
    <col min="7683" max="7683" width="13.42578125" style="35" bestFit="1" customWidth="1"/>
    <col min="7684" max="7684" width="14.42578125" style="35" bestFit="1" customWidth="1"/>
    <col min="7685" max="7685" width="15.42578125" style="35" bestFit="1" customWidth="1"/>
    <col min="7686" max="7932" width="0" style="35" hidden="1"/>
    <col min="7933" max="7933" width="37.42578125" style="35" customWidth="1"/>
    <col min="7934" max="7934" width="25.5703125" style="35" customWidth="1"/>
    <col min="7935" max="7935" width="12.5703125" style="35" customWidth="1"/>
    <col min="7936" max="7936" width="10.5703125" style="35" customWidth="1"/>
    <col min="7937" max="7937" width="17" style="35" customWidth="1"/>
    <col min="7938" max="7938" width="17.5703125" style="35" customWidth="1"/>
    <col min="7939" max="7939" width="13.42578125" style="35" bestFit="1" customWidth="1"/>
    <col min="7940" max="7940" width="14.42578125" style="35" bestFit="1" customWidth="1"/>
    <col min="7941" max="7941" width="15.42578125" style="35" bestFit="1" customWidth="1"/>
    <col min="7942" max="8188" width="0" style="35" hidden="1"/>
    <col min="8189" max="8189" width="37.42578125" style="35" customWidth="1"/>
    <col min="8190" max="8190" width="25.5703125" style="35" customWidth="1"/>
    <col min="8191" max="8191" width="12.5703125" style="35" customWidth="1"/>
    <col min="8192" max="8192" width="10.5703125" style="35" customWidth="1"/>
    <col min="8193" max="8193" width="17" style="35" customWidth="1"/>
    <col min="8194" max="8194" width="17.5703125" style="35" customWidth="1"/>
    <col min="8195" max="8195" width="13.42578125" style="35" bestFit="1" customWidth="1"/>
    <col min="8196" max="8196" width="14.42578125" style="35" bestFit="1" customWidth="1"/>
    <col min="8197" max="8197" width="15.42578125" style="35" bestFit="1" customWidth="1"/>
    <col min="8198" max="8444" width="0" style="35" hidden="1"/>
    <col min="8445" max="8445" width="37.42578125" style="35" customWidth="1"/>
    <col min="8446" max="8446" width="25.5703125" style="35" customWidth="1"/>
    <col min="8447" max="8447" width="12.5703125" style="35" customWidth="1"/>
    <col min="8448" max="8448" width="10.5703125" style="35" customWidth="1"/>
    <col min="8449" max="8449" width="17" style="35" customWidth="1"/>
    <col min="8450" max="8450" width="17.5703125" style="35" customWidth="1"/>
    <col min="8451" max="8451" width="13.42578125" style="35" bestFit="1" customWidth="1"/>
    <col min="8452" max="8452" width="14.42578125" style="35" bestFit="1" customWidth="1"/>
    <col min="8453" max="8453" width="15.42578125" style="35" bestFit="1" customWidth="1"/>
    <col min="8454" max="8700" width="0" style="35" hidden="1"/>
    <col min="8701" max="8701" width="37.42578125" style="35" customWidth="1"/>
    <col min="8702" max="8702" width="25.5703125" style="35" customWidth="1"/>
    <col min="8703" max="8703" width="12.5703125" style="35" customWidth="1"/>
    <col min="8704" max="8704" width="10.5703125" style="35" customWidth="1"/>
    <col min="8705" max="8705" width="17" style="35" customWidth="1"/>
    <col min="8706" max="8706" width="17.5703125" style="35" customWidth="1"/>
    <col min="8707" max="8707" width="13.42578125" style="35" bestFit="1" customWidth="1"/>
    <col min="8708" max="8708" width="14.42578125" style="35" bestFit="1" customWidth="1"/>
    <col min="8709" max="8709" width="15.42578125" style="35" bestFit="1" customWidth="1"/>
    <col min="8710" max="8956" width="0" style="35" hidden="1"/>
    <col min="8957" max="8957" width="37.42578125" style="35" customWidth="1"/>
    <col min="8958" max="8958" width="25.5703125" style="35" customWidth="1"/>
    <col min="8959" max="8959" width="12.5703125" style="35" customWidth="1"/>
    <col min="8960" max="8960" width="10.5703125" style="35" customWidth="1"/>
    <col min="8961" max="8961" width="17" style="35" customWidth="1"/>
    <col min="8962" max="8962" width="17.5703125" style="35" customWidth="1"/>
    <col min="8963" max="8963" width="13.42578125" style="35" bestFit="1" customWidth="1"/>
    <col min="8964" max="8964" width="14.42578125" style="35" bestFit="1" customWidth="1"/>
    <col min="8965" max="8965" width="15.42578125" style="35" bestFit="1" customWidth="1"/>
    <col min="8966" max="9212" width="0" style="35" hidden="1"/>
    <col min="9213" max="9213" width="37.42578125" style="35" customWidth="1"/>
    <col min="9214" max="9214" width="25.5703125" style="35" customWidth="1"/>
    <col min="9215" max="9215" width="12.5703125" style="35" customWidth="1"/>
    <col min="9216" max="9216" width="10.5703125" style="35" customWidth="1"/>
    <col min="9217" max="9217" width="17" style="35" customWidth="1"/>
    <col min="9218" max="9218" width="17.5703125" style="35" customWidth="1"/>
    <col min="9219" max="9219" width="13.42578125" style="35" bestFit="1" customWidth="1"/>
    <col min="9220" max="9220" width="14.42578125" style="35" bestFit="1" customWidth="1"/>
    <col min="9221" max="9221" width="15.42578125" style="35" bestFit="1" customWidth="1"/>
    <col min="9222" max="9468" width="0" style="35" hidden="1"/>
    <col min="9469" max="9469" width="37.42578125" style="35" customWidth="1"/>
    <col min="9470" max="9470" width="25.5703125" style="35" customWidth="1"/>
    <col min="9471" max="9471" width="12.5703125" style="35" customWidth="1"/>
    <col min="9472" max="9472" width="10.5703125" style="35" customWidth="1"/>
    <col min="9473" max="9473" width="17" style="35" customWidth="1"/>
    <col min="9474" max="9474" width="17.5703125" style="35" customWidth="1"/>
    <col min="9475" max="9475" width="13.42578125" style="35" bestFit="1" customWidth="1"/>
    <col min="9476" max="9476" width="14.42578125" style="35" bestFit="1" customWidth="1"/>
    <col min="9477" max="9477" width="15.42578125" style="35" bestFit="1" customWidth="1"/>
    <col min="9478" max="9724" width="0" style="35" hidden="1"/>
    <col min="9725" max="9725" width="37.42578125" style="35" customWidth="1"/>
    <col min="9726" max="9726" width="25.5703125" style="35" customWidth="1"/>
    <col min="9727" max="9727" width="12.5703125" style="35" customWidth="1"/>
    <col min="9728" max="9728" width="10.5703125" style="35" customWidth="1"/>
    <col min="9729" max="9729" width="17" style="35" customWidth="1"/>
    <col min="9730" max="9730" width="17.5703125" style="35" customWidth="1"/>
    <col min="9731" max="9731" width="13.42578125" style="35" bestFit="1" customWidth="1"/>
    <col min="9732" max="9732" width="14.42578125" style="35" bestFit="1" customWidth="1"/>
    <col min="9733" max="9733" width="15.42578125" style="35" bestFit="1" customWidth="1"/>
    <col min="9734" max="9980" width="0" style="35" hidden="1"/>
    <col min="9981" max="9981" width="37.42578125" style="35" customWidth="1"/>
    <col min="9982" max="9982" width="25.5703125" style="35" customWidth="1"/>
    <col min="9983" max="9983" width="12.5703125" style="35" customWidth="1"/>
    <col min="9984" max="9984" width="10.5703125" style="35" customWidth="1"/>
    <col min="9985" max="9985" width="17" style="35" customWidth="1"/>
    <col min="9986" max="9986" width="17.5703125" style="35" customWidth="1"/>
    <col min="9987" max="9987" width="13.42578125" style="35" bestFit="1" customWidth="1"/>
    <col min="9988" max="9988" width="14.42578125" style="35" bestFit="1" customWidth="1"/>
    <col min="9989" max="9989" width="15.42578125" style="35" bestFit="1" customWidth="1"/>
    <col min="9990" max="10236" width="0" style="35" hidden="1"/>
    <col min="10237" max="10237" width="37.42578125" style="35" customWidth="1"/>
    <col min="10238" max="10238" width="25.5703125" style="35" customWidth="1"/>
    <col min="10239" max="10239" width="12.5703125" style="35" customWidth="1"/>
    <col min="10240" max="10240" width="10.5703125" style="35" customWidth="1"/>
    <col min="10241" max="10241" width="17" style="35" customWidth="1"/>
    <col min="10242" max="10242" width="17.5703125" style="35" customWidth="1"/>
    <col min="10243" max="10243" width="13.42578125" style="35" bestFit="1" customWidth="1"/>
    <col min="10244" max="10244" width="14.42578125" style="35" bestFit="1" customWidth="1"/>
    <col min="10245" max="10245" width="15.42578125" style="35" bestFit="1" customWidth="1"/>
    <col min="10246" max="10492" width="0" style="35" hidden="1"/>
    <col min="10493" max="10493" width="37.42578125" style="35" customWidth="1"/>
    <col min="10494" max="10494" width="25.5703125" style="35" customWidth="1"/>
    <col min="10495" max="10495" width="12.5703125" style="35" customWidth="1"/>
    <col min="10496" max="10496" width="10.5703125" style="35" customWidth="1"/>
    <col min="10497" max="10497" width="17" style="35" customWidth="1"/>
    <col min="10498" max="10498" width="17.5703125" style="35" customWidth="1"/>
    <col min="10499" max="10499" width="13.42578125" style="35" bestFit="1" customWidth="1"/>
    <col min="10500" max="10500" width="14.42578125" style="35" bestFit="1" customWidth="1"/>
    <col min="10501" max="10501" width="15.42578125" style="35" bestFit="1" customWidth="1"/>
    <col min="10502" max="10748" width="0" style="35" hidden="1"/>
    <col min="10749" max="10749" width="37.42578125" style="35" customWidth="1"/>
    <col min="10750" max="10750" width="25.5703125" style="35" customWidth="1"/>
    <col min="10751" max="10751" width="12.5703125" style="35" customWidth="1"/>
    <col min="10752" max="10752" width="10.5703125" style="35" customWidth="1"/>
    <col min="10753" max="10753" width="17" style="35" customWidth="1"/>
    <col min="10754" max="10754" width="17.5703125" style="35" customWidth="1"/>
    <col min="10755" max="10755" width="13.42578125" style="35" bestFit="1" customWidth="1"/>
    <col min="10756" max="10756" width="14.42578125" style="35" bestFit="1" customWidth="1"/>
    <col min="10757" max="10757" width="15.42578125" style="35" bestFit="1" customWidth="1"/>
    <col min="10758" max="11004" width="0" style="35" hidden="1"/>
    <col min="11005" max="11005" width="37.42578125" style="35" customWidth="1"/>
    <col min="11006" max="11006" width="25.5703125" style="35" customWidth="1"/>
    <col min="11007" max="11007" width="12.5703125" style="35" customWidth="1"/>
    <col min="11008" max="11008" width="10.5703125" style="35" customWidth="1"/>
    <col min="11009" max="11009" width="17" style="35" customWidth="1"/>
    <col min="11010" max="11010" width="17.5703125" style="35" customWidth="1"/>
    <col min="11011" max="11011" width="13.42578125" style="35" bestFit="1" customWidth="1"/>
    <col min="11012" max="11012" width="14.42578125" style="35" bestFit="1" customWidth="1"/>
    <col min="11013" max="11013" width="15.42578125" style="35" bestFit="1" customWidth="1"/>
    <col min="11014" max="11260" width="0" style="35" hidden="1"/>
    <col min="11261" max="11261" width="37.42578125" style="35" customWidth="1"/>
    <col min="11262" max="11262" width="25.5703125" style="35" customWidth="1"/>
    <col min="11263" max="11263" width="12.5703125" style="35" customWidth="1"/>
    <col min="11264" max="11264" width="10.5703125" style="35" customWidth="1"/>
    <col min="11265" max="11265" width="17" style="35" customWidth="1"/>
    <col min="11266" max="11266" width="17.5703125" style="35" customWidth="1"/>
    <col min="11267" max="11267" width="13.42578125" style="35" bestFit="1" customWidth="1"/>
    <col min="11268" max="11268" width="14.42578125" style="35" bestFit="1" customWidth="1"/>
    <col min="11269" max="11269" width="15.42578125" style="35" bestFit="1" customWidth="1"/>
    <col min="11270" max="11516" width="0" style="35" hidden="1"/>
    <col min="11517" max="11517" width="37.42578125" style="35" customWidth="1"/>
    <col min="11518" max="11518" width="25.5703125" style="35" customWidth="1"/>
    <col min="11519" max="11519" width="12.5703125" style="35" customWidth="1"/>
    <col min="11520" max="11520" width="10.5703125" style="35" customWidth="1"/>
    <col min="11521" max="11521" width="17" style="35" customWidth="1"/>
    <col min="11522" max="11522" width="17.5703125" style="35" customWidth="1"/>
    <col min="11523" max="11523" width="13.42578125" style="35" bestFit="1" customWidth="1"/>
    <col min="11524" max="11524" width="14.42578125" style="35" bestFit="1" customWidth="1"/>
    <col min="11525" max="11525" width="15.42578125" style="35" bestFit="1" customWidth="1"/>
    <col min="11526" max="11772" width="0" style="35" hidden="1"/>
    <col min="11773" max="11773" width="37.42578125" style="35" customWidth="1"/>
    <col min="11774" max="11774" width="25.5703125" style="35" customWidth="1"/>
    <col min="11775" max="11775" width="12.5703125" style="35" customWidth="1"/>
    <col min="11776" max="11776" width="10.5703125" style="35" customWidth="1"/>
    <col min="11777" max="11777" width="17" style="35" customWidth="1"/>
    <col min="11778" max="11778" width="17.5703125" style="35" customWidth="1"/>
    <col min="11779" max="11779" width="13.42578125" style="35" bestFit="1" customWidth="1"/>
    <col min="11780" max="11780" width="14.42578125" style="35" bestFit="1" customWidth="1"/>
    <col min="11781" max="11781" width="15.42578125" style="35" bestFit="1" customWidth="1"/>
    <col min="11782" max="12028" width="0" style="35" hidden="1"/>
    <col min="12029" max="12029" width="37.42578125" style="35" customWidth="1"/>
    <col min="12030" max="12030" width="25.5703125" style="35" customWidth="1"/>
    <col min="12031" max="12031" width="12.5703125" style="35" customWidth="1"/>
    <col min="12032" max="12032" width="10.5703125" style="35" customWidth="1"/>
    <col min="12033" max="12033" width="17" style="35" customWidth="1"/>
    <col min="12034" max="12034" width="17.5703125" style="35" customWidth="1"/>
    <col min="12035" max="12035" width="13.42578125" style="35" bestFit="1" customWidth="1"/>
    <col min="12036" max="12036" width="14.42578125" style="35" bestFit="1" customWidth="1"/>
    <col min="12037" max="12037" width="15.42578125" style="35" bestFit="1" customWidth="1"/>
    <col min="12038" max="12284" width="0" style="35" hidden="1"/>
    <col min="12285" max="12285" width="37.42578125" style="35" customWidth="1"/>
    <col min="12286" max="12286" width="25.5703125" style="35" customWidth="1"/>
    <col min="12287" max="12287" width="12.5703125" style="35" customWidth="1"/>
    <col min="12288" max="12288" width="10.5703125" style="35" customWidth="1"/>
    <col min="12289" max="12289" width="17" style="35" customWidth="1"/>
    <col min="12290" max="12290" width="17.5703125" style="35" customWidth="1"/>
    <col min="12291" max="12291" width="13.42578125" style="35" bestFit="1" customWidth="1"/>
    <col min="12292" max="12292" width="14.42578125" style="35" bestFit="1" customWidth="1"/>
    <col min="12293" max="12293" width="15.42578125" style="35" bestFit="1" customWidth="1"/>
    <col min="12294" max="12540" width="0" style="35" hidden="1"/>
    <col min="12541" max="12541" width="37.42578125" style="35" customWidth="1"/>
    <col min="12542" max="12542" width="25.5703125" style="35" customWidth="1"/>
    <col min="12543" max="12543" width="12.5703125" style="35" customWidth="1"/>
    <col min="12544" max="12544" width="10.5703125" style="35" customWidth="1"/>
    <col min="12545" max="12545" width="17" style="35" customWidth="1"/>
    <col min="12546" max="12546" width="17.5703125" style="35" customWidth="1"/>
    <col min="12547" max="12547" width="13.42578125" style="35" bestFit="1" customWidth="1"/>
    <col min="12548" max="12548" width="14.42578125" style="35" bestFit="1" customWidth="1"/>
    <col min="12549" max="12549" width="15.42578125" style="35" bestFit="1" customWidth="1"/>
    <col min="12550" max="12796" width="0" style="35" hidden="1"/>
    <col min="12797" max="12797" width="37.42578125" style="35" customWidth="1"/>
    <col min="12798" max="12798" width="25.5703125" style="35" customWidth="1"/>
    <col min="12799" max="12799" width="12.5703125" style="35" customWidth="1"/>
    <col min="12800" max="12800" width="10.5703125" style="35" customWidth="1"/>
    <col min="12801" max="12801" width="17" style="35" customWidth="1"/>
    <col min="12802" max="12802" width="17.5703125" style="35" customWidth="1"/>
    <col min="12803" max="12803" width="13.42578125" style="35" bestFit="1" customWidth="1"/>
    <col min="12804" max="12804" width="14.42578125" style="35" bestFit="1" customWidth="1"/>
    <col min="12805" max="12805" width="15.42578125" style="35" bestFit="1" customWidth="1"/>
    <col min="12806" max="13052" width="0" style="35" hidden="1"/>
    <col min="13053" max="13053" width="37.42578125" style="35" customWidth="1"/>
    <col min="13054" max="13054" width="25.5703125" style="35" customWidth="1"/>
    <col min="13055" max="13055" width="12.5703125" style="35" customWidth="1"/>
    <col min="13056" max="13056" width="10.5703125" style="35" customWidth="1"/>
    <col min="13057" max="13057" width="17" style="35" customWidth="1"/>
    <col min="13058" max="13058" width="17.5703125" style="35" customWidth="1"/>
    <col min="13059" max="13059" width="13.42578125" style="35" bestFit="1" customWidth="1"/>
    <col min="13060" max="13060" width="14.42578125" style="35" bestFit="1" customWidth="1"/>
    <col min="13061" max="13061" width="15.42578125" style="35" bestFit="1" customWidth="1"/>
    <col min="13062" max="13308" width="0" style="35" hidden="1"/>
    <col min="13309" max="13309" width="37.42578125" style="35" customWidth="1"/>
    <col min="13310" max="13310" width="25.5703125" style="35" customWidth="1"/>
    <col min="13311" max="13311" width="12.5703125" style="35" customWidth="1"/>
    <col min="13312" max="13312" width="10.5703125" style="35" customWidth="1"/>
    <col min="13313" max="13313" width="17" style="35" customWidth="1"/>
    <col min="13314" max="13314" width="17.5703125" style="35" customWidth="1"/>
    <col min="13315" max="13315" width="13.42578125" style="35" bestFit="1" customWidth="1"/>
    <col min="13316" max="13316" width="14.42578125" style="35" bestFit="1" customWidth="1"/>
    <col min="13317" max="13317" width="15.42578125" style="35" bestFit="1" customWidth="1"/>
    <col min="13318" max="13564" width="0" style="35" hidden="1"/>
    <col min="13565" max="13565" width="37.42578125" style="35" customWidth="1"/>
    <col min="13566" max="13566" width="25.5703125" style="35" customWidth="1"/>
    <col min="13567" max="13567" width="12.5703125" style="35" customWidth="1"/>
    <col min="13568" max="13568" width="10.5703125" style="35" customWidth="1"/>
    <col min="13569" max="13569" width="17" style="35" customWidth="1"/>
    <col min="13570" max="13570" width="17.5703125" style="35" customWidth="1"/>
    <col min="13571" max="13571" width="13.42578125" style="35" bestFit="1" customWidth="1"/>
    <col min="13572" max="13572" width="14.42578125" style="35" bestFit="1" customWidth="1"/>
    <col min="13573" max="13573" width="15.42578125" style="35" bestFit="1" customWidth="1"/>
    <col min="13574" max="13820" width="0" style="35" hidden="1"/>
    <col min="13821" max="13821" width="37.42578125" style="35" customWidth="1"/>
    <col min="13822" max="13822" width="25.5703125" style="35" customWidth="1"/>
    <col min="13823" max="13823" width="12.5703125" style="35" customWidth="1"/>
    <col min="13824" max="13824" width="10.5703125" style="35" customWidth="1"/>
    <col min="13825" max="13825" width="17" style="35" customWidth="1"/>
    <col min="13826" max="13826" width="17.5703125" style="35" customWidth="1"/>
    <col min="13827" max="13827" width="13.42578125" style="35" bestFit="1" customWidth="1"/>
    <col min="13828" max="13828" width="14.42578125" style="35" bestFit="1" customWidth="1"/>
    <col min="13829" max="13829" width="15.42578125" style="35" bestFit="1" customWidth="1"/>
    <col min="13830" max="14076" width="0" style="35" hidden="1"/>
    <col min="14077" max="14077" width="37.42578125" style="35" customWidth="1"/>
    <col min="14078" max="14078" width="25.5703125" style="35" customWidth="1"/>
    <col min="14079" max="14079" width="12.5703125" style="35" customWidth="1"/>
    <col min="14080" max="14080" width="10.5703125" style="35" customWidth="1"/>
    <col min="14081" max="14081" width="17" style="35" customWidth="1"/>
    <col min="14082" max="14082" width="17.5703125" style="35" customWidth="1"/>
    <col min="14083" max="14083" width="13.42578125" style="35" bestFit="1" customWidth="1"/>
    <col min="14084" max="14084" width="14.42578125" style="35" bestFit="1" customWidth="1"/>
    <col min="14085" max="14085" width="15.42578125" style="35" bestFit="1" customWidth="1"/>
    <col min="14086" max="14332" width="0" style="35" hidden="1"/>
    <col min="14333" max="14333" width="37.42578125" style="35" customWidth="1"/>
    <col min="14334" max="14334" width="25.5703125" style="35" customWidth="1"/>
    <col min="14335" max="14335" width="12.5703125" style="35" customWidth="1"/>
    <col min="14336" max="14336" width="10.5703125" style="35" customWidth="1"/>
    <col min="14337" max="14337" width="17" style="35" customWidth="1"/>
    <col min="14338" max="14338" width="17.5703125" style="35" customWidth="1"/>
    <col min="14339" max="14339" width="13.42578125" style="35" bestFit="1" customWidth="1"/>
    <col min="14340" max="14340" width="14.42578125" style="35" bestFit="1" customWidth="1"/>
    <col min="14341" max="14341" width="15.42578125" style="35" bestFit="1" customWidth="1"/>
    <col min="14342" max="14588" width="0" style="35" hidden="1"/>
    <col min="14589" max="14589" width="37.42578125" style="35" customWidth="1"/>
    <col min="14590" max="14590" width="25.5703125" style="35" customWidth="1"/>
    <col min="14591" max="14591" width="12.5703125" style="35" customWidth="1"/>
    <col min="14592" max="14592" width="10.5703125" style="35" customWidth="1"/>
    <col min="14593" max="14593" width="17" style="35" customWidth="1"/>
    <col min="14594" max="14594" width="17.5703125" style="35" customWidth="1"/>
    <col min="14595" max="14595" width="13.42578125" style="35" bestFit="1" customWidth="1"/>
    <col min="14596" max="14596" width="14.42578125" style="35" bestFit="1" customWidth="1"/>
    <col min="14597" max="14597" width="15.42578125" style="35" bestFit="1" customWidth="1"/>
    <col min="14598" max="14844" width="0" style="35" hidden="1"/>
    <col min="14845" max="14845" width="37.42578125" style="35" customWidth="1"/>
    <col min="14846" max="14846" width="25.5703125" style="35" customWidth="1"/>
    <col min="14847" max="14847" width="12.5703125" style="35" customWidth="1"/>
    <col min="14848" max="14848" width="10.5703125" style="35" customWidth="1"/>
    <col min="14849" max="14849" width="17" style="35" customWidth="1"/>
    <col min="14850" max="14850" width="17.5703125" style="35" customWidth="1"/>
    <col min="14851" max="14851" width="13.42578125" style="35" bestFit="1" customWidth="1"/>
    <col min="14852" max="14852" width="14.42578125" style="35" bestFit="1" customWidth="1"/>
    <col min="14853" max="14853" width="15.42578125" style="35" bestFit="1" customWidth="1"/>
    <col min="14854" max="15100" width="0" style="35" hidden="1"/>
    <col min="15101" max="15101" width="37.42578125" style="35" customWidth="1"/>
    <col min="15102" max="15102" width="25.5703125" style="35" customWidth="1"/>
    <col min="15103" max="15103" width="12.5703125" style="35" customWidth="1"/>
    <col min="15104" max="15104" width="10.5703125" style="35" customWidth="1"/>
    <col min="15105" max="15105" width="17" style="35" customWidth="1"/>
    <col min="15106" max="15106" width="17.5703125" style="35" customWidth="1"/>
    <col min="15107" max="15107" width="13.42578125" style="35" bestFit="1" customWidth="1"/>
    <col min="15108" max="15108" width="14.42578125" style="35" bestFit="1" customWidth="1"/>
    <col min="15109" max="15109" width="15.42578125" style="35" bestFit="1" customWidth="1"/>
    <col min="15110" max="15356" width="0" style="35" hidden="1"/>
    <col min="15357" max="15357" width="37.42578125" style="35" customWidth="1"/>
    <col min="15358" max="15358" width="25.5703125" style="35" customWidth="1"/>
    <col min="15359" max="15359" width="12.5703125" style="35" customWidth="1"/>
    <col min="15360" max="15360" width="10.5703125" style="35" customWidth="1"/>
    <col min="15361" max="15361" width="17" style="35" customWidth="1"/>
    <col min="15362" max="15362" width="17.5703125" style="35" customWidth="1"/>
    <col min="15363" max="15363" width="13.42578125" style="35" bestFit="1" customWidth="1"/>
    <col min="15364" max="15364" width="14.42578125" style="35" bestFit="1" customWidth="1"/>
    <col min="15365" max="15365" width="15.42578125" style="35" bestFit="1" customWidth="1"/>
    <col min="15366" max="15612" width="0" style="35" hidden="1"/>
    <col min="15613" max="15613" width="37.42578125" style="35" customWidth="1"/>
    <col min="15614" max="15614" width="25.5703125" style="35" customWidth="1"/>
    <col min="15615" max="15615" width="12.5703125" style="35" customWidth="1"/>
    <col min="15616" max="15616" width="10.5703125" style="35" customWidth="1"/>
    <col min="15617" max="15617" width="17" style="35" customWidth="1"/>
    <col min="15618" max="15618" width="17.5703125" style="35" customWidth="1"/>
    <col min="15619" max="15619" width="13.42578125" style="35" bestFit="1" customWidth="1"/>
    <col min="15620" max="15620" width="14.42578125" style="35" bestFit="1" customWidth="1"/>
    <col min="15621" max="15621" width="15.42578125" style="35" bestFit="1" customWidth="1"/>
    <col min="15622" max="15868" width="0" style="35" hidden="1"/>
    <col min="15869" max="15869" width="37.42578125" style="35" customWidth="1"/>
    <col min="15870" max="15870" width="25.5703125" style="35" customWidth="1"/>
    <col min="15871" max="15871" width="12.5703125" style="35" customWidth="1"/>
    <col min="15872" max="15872" width="10.5703125" style="35" customWidth="1"/>
    <col min="15873" max="15873" width="17" style="35" customWidth="1"/>
    <col min="15874" max="15874" width="17.5703125" style="35" customWidth="1"/>
    <col min="15875" max="15875" width="13.42578125" style="35" bestFit="1" customWidth="1"/>
    <col min="15876" max="15876" width="14.42578125" style="35" bestFit="1" customWidth="1"/>
    <col min="15877" max="15877" width="15.42578125" style="35" bestFit="1" customWidth="1"/>
    <col min="15878" max="16124" width="0" style="35" hidden="1"/>
    <col min="16125" max="16125" width="37.42578125" style="35" customWidth="1"/>
    <col min="16126" max="16126" width="25.5703125" style="35" customWidth="1"/>
    <col min="16127" max="16127" width="12.5703125" style="35" customWidth="1"/>
    <col min="16128" max="16128" width="10.5703125" style="35" customWidth="1"/>
    <col min="16129" max="16129" width="17" style="35" customWidth="1"/>
    <col min="16130" max="16130" width="17.5703125" style="35" customWidth="1"/>
    <col min="16131" max="16131" width="13.42578125" style="35" bestFit="1" customWidth="1"/>
    <col min="16132" max="16132" width="14.42578125" style="35" bestFit="1" customWidth="1"/>
    <col min="16133" max="16133" width="15.42578125" style="35" bestFit="1" customWidth="1"/>
    <col min="16134" max="16384" width="0" style="35" hidden="1"/>
  </cols>
  <sheetData>
    <row r="1" spans="1:9" ht="12.75">
      <c r="A1" s="1" t="s">
        <v>0</v>
      </c>
      <c r="B1" s="20"/>
      <c r="C1" s="20"/>
      <c r="D1" s="134"/>
      <c r="E1" s="134"/>
      <c r="F1" s="20"/>
      <c r="G1" s="20"/>
      <c r="H1" s="20"/>
      <c r="I1" s="20"/>
    </row>
    <row r="2" spans="1:9" ht="12.75">
      <c r="A2" s="5" t="s">
        <v>1</v>
      </c>
      <c r="B2" s="20"/>
      <c r="C2" s="20"/>
      <c r="D2" s="134"/>
      <c r="E2" s="134"/>
      <c r="F2" s="20"/>
      <c r="G2" s="20"/>
      <c r="H2" s="20"/>
      <c r="I2" s="20"/>
    </row>
    <row r="3" spans="1:9" ht="12.75">
      <c r="A3" s="5" t="s">
        <v>2</v>
      </c>
      <c r="B3" s="20"/>
      <c r="C3" s="20"/>
      <c r="D3" s="134"/>
      <c r="E3" s="134"/>
      <c r="F3" s="20"/>
      <c r="G3" s="20"/>
      <c r="H3" s="20"/>
      <c r="I3" s="20"/>
    </row>
    <row r="4" spans="1:9" ht="12.75">
      <c r="A4" s="5" t="s">
        <v>3</v>
      </c>
      <c r="B4" s="20"/>
      <c r="C4" s="20"/>
      <c r="D4" s="134"/>
      <c r="E4" s="134"/>
      <c r="F4" s="20"/>
      <c r="G4" s="20"/>
      <c r="H4" s="20"/>
      <c r="I4" s="20"/>
    </row>
    <row r="5" spans="1:9" ht="12.75">
      <c r="A5" s="5" t="s">
        <v>4</v>
      </c>
      <c r="B5" s="20"/>
      <c r="C5" s="20"/>
      <c r="D5" s="134"/>
      <c r="E5" s="134"/>
      <c r="F5" s="20"/>
      <c r="G5" s="20"/>
      <c r="H5" s="20"/>
      <c r="I5" s="20"/>
    </row>
    <row r="6" spans="1:9" ht="12.75">
      <c r="A6" s="167"/>
      <c r="B6" s="167"/>
      <c r="C6" s="167"/>
      <c r="D6" s="167"/>
      <c r="E6" s="167"/>
      <c r="F6" s="167"/>
      <c r="G6" s="167"/>
      <c r="H6" s="167"/>
      <c r="I6" s="167"/>
    </row>
    <row r="7" spans="1:9" ht="12.75" customHeight="1">
      <c r="A7" s="168" t="s">
        <v>43</v>
      </c>
      <c r="B7" s="168"/>
      <c r="C7" s="168"/>
      <c r="D7" s="168"/>
      <c r="E7" s="168"/>
      <c r="F7" s="168"/>
      <c r="G7" s="168"/>
      <c r="H7" s="170" t="s">
        <v>6</v>
      </c>
      <c r="I7" s="171"/>
    </row>
    <row r="8" spans="1:9" ht="12.75">
      <c r="A8" s="168" t="s">
        <v>7</v>
      </c>
      <c r="B8" s="168"/>
      <c r="C8" s="168"/>
      <c r="D8" s="168"/>
      <c r="E8" s="168"/>
      <c r="F8" s="168"/>
      <c r="G8" s="168"/>
      <c r="H8" s="172" t="s">
        <v>8</v>
      </c>
      <c r="I8" s="173"/>
    </row>
    <row r="9" spans="1:9" ht="12.75">
      <c r="A9" s="153"/>
      <c r="B9" s="153"/>
      <c r="C9" s="153"/>
      <c r="D9" s="153"/>
      <c r="E9" s="153"/>
      <c r="F9" s="153"/>
      <c r="G9" s="153"/>
      <c r="H9" s="153"/>
      <c r="I9" s="153"/>
    </row>
    <row r="10" spans="1:9" ht="12.75">
      <c r="A10" s="153" t="s">
        <v>10</v>
      </c>
      <c r="B10" s="153"/>
      <c r="C10" s="153"/>
      <c r="D10" s="153"/>
      <c r="E10" s="153"/>
      <c r="F10" s="153"/>
      <c r="G10" s="153"/>
      <c r="H10" s="153"/>
      <c r="I10" s="153"/>
    </row>
    <row r="11" spans="1:9" ht="12.75">
      <c r="A11" s="153" t="s">
        <v>44</v>
      </c>
      <c r="B11" s="153"/>
      <c r="C11" s="153"/>
      <c r="D11" s="153"/>
      <c r="E11" s="153"/>
      <c r="F11" s="153"/>
      <c r="G11" s="153"/>
      <c r="H11" s="153"/>
      <c r="I11" s="153"/>
    </row>
    <row r="12" spans="1:9" ht="12.75">
      <c r="A12" s="153"/>
      <c r="B12" s="153"/>
      <c r="C12" s="153"/>
      <c r="D12" s="153"/>
      <c r="E12" s="153"/>
      <c r="F12" s="153"/>
      <c r="G12" s="153"/>
      <c r="H12" s="153"/>
      <c r="I12" s="153"/>
    </row>
    <row r="13" spans="1:9" ht="12.75">
      <c r="A13" s="153" t="s">
        <v>185</v>
      </c>
      <c r="B13" s="153"/>
      <c r="C13" s="153"/>
      <c r="D13" s="153"/>
      <c r="E13" s="153"/>
      <c r="F13" s="153"/>
      <c r="G13" s="153"/>
      <c r="H13" s="153"/>
      <c r="I13" s="153"/>
    </row>
    <row r="14" spans="1:9" ht="12.75">
      <c r="A14" s="169"/>
      <c r="B14" s="169"/>
      <c r="C14" s="169"/>
      <c r="D14" s="169"/>
      <c r="E14" s="169"/>
      <c r="F14" s="169"/>
      <c r="G14" s="169"/>
      <c r="H14" s="169"/>
      <c r="I14" s="169"/>
    </row>
    <row r="15" spans="1:9">
      <c r="A15" s="165" t="s">
        <v>13</v>
      </c>
      <c r="B15" s="166"/>
      <c r="C15" s="36" t="s">
        <v>14</v>
      </c>
      <c r="D15" s="36" t="s">
        <v>15</v>
      </c>
      <c r="E15" s="36" t="s">
        <v>16</v>
      </c>
      <c r="F15" s="36" t="s">
        <v>45</v>
      </c>
      <c r="G15" s="36" t="s">
        <v>46</v>
      </c>
      <c r="H15" s="36" t="s">
        <v>47</v>
      </c>
      <c r="I15" s="36" t="s">
        <v>48</v>
      </c>
    </row>
    <row r="16" spans="1:9" ht="45">
      <c r="A16" s="165" t="s">
        <v>49</v>
      </c>
      <c r="B16" s="166"/>
      <c r="C16" s="37" t="s">
        <v>20</v>
      </c>
      <c r="D16" s="38" t="s">
        <v>186</v>
      </c>
      <c r="E16" s="38" t="s">
        <v>50</v>
      </c>
      <c r="F16" s="38" t="s">
        <v>51</v>
      </c>
      <c r="G16" s="38" t="s">
        <v>22</v>
      </c>
      <c r="H16" s="38" t="s">
        <v>23</v>
      </c>
      <c r="I16" s="38" t="s">
        <v>52</v>
      </c>
    </row>
    <row r="17" spans="1:9" ht="20.45" customHeight="1">
      <c r="A17" s="159" t="s">
        <v>249</v>
      </c>
      <c r="B17" s="160"/>
      <c r="C17" s="39" t="s">
        <v>25</v>
      </c>
      <c r="D17" s="136">
        <v>6</v>
      </c>
      <c r="E17" s="31">
        <v>60</v>
      </c>
      <c r="F17" s="40">
        <f>(60/E17)*D17</f>
        <v>6</v>
      </c>
      <c r="G17" s="122">
        <v>0</v>
      </c>
      <c r="H17" s="41">
        <f t="shared" ref="H17" si="0">G17*F17</f>
        <v>0</v>
      </c>
      <c r="I17" s="41">
        <f>H17/60</f>
        <v>0</v>
      </c>
    </row>
    <row r="18" spans="1:9" ht="20.45" customHeight="1">
      <c r="A18" s="159" t="s">
        <v>250</v>
      </c>
      <c r="B18" s="160"/>
      <c r="C18" s="39" t="s">
        <v>25</v>
      </c>
      <c r="D18" s="136">
        <v>1</v>
      </c>
      <c r="E18" s="31">
        <v>60</v>
      </c>
      <c r="F18" s="40">
        <f t="shared" ref="F18:F45" si="1">(60/E18)*D18</f>
        <v>1</v>
      </c>
      <c r="G18" s="122">
        <v>0</v>
      </c>
      <c r="H18" s="41">
        <f t="shared" ref="H18:H45" si="2">G18*F18</f>
        <v>0</v>
      </c>
      <c r="I18" s="41">
        <f t="shared" ref="I18:I45" si="3">H18/60</f>
        <v>0</v>
      </c>
    </row>
    <row r="19" spans="1:9" ht="20.45" customHeight="1">
      <c r="A19" s="159" t="s">
        <v>251</v>
      </c>
      <c r="B19" s="160"/>
      <c r="C19" s="39" t="s">
        <v>25</v>
      </c>
      <c r="D19" s="136">
        <v>2</v>
      </c>
      <c r="E19" s="31">
        <v>60</v>
      </c>
      <c r="F19" s="40">
        <f t="shared" si="1"/>
        <v>2</v>
      </c>
      <c r="G19" s="122">
        <v>0</v>
      </c>
      <c r="H19" s="41">
        <f t="shared" si="2"/>
        <v>0</v>
      </c>
      <c r="I19" s="41">
        <f t="shared" si="3"/>
        <v>0</v>
      </c>
    </row>
    <row r="20" spans="1:9" ht="20.45" customHeight="1">
      <c r="A20" s="159" t="s">
        <v>252</v>
      </c>
      <c r="B20" s="160"/>
      <c r="C20" s="39" t="s">
        <v>25</v>
      </c>
      <c r="D20" s="136">
        <v>2</v>
      </c>
      <c r="E20" s="31">
        <v>60</v>
      </c>
      <c r="F20" s="40">
        <f t="shared" si="1"/>
        <v>2</v>
      </c>
      <c r="G20" s="122">
        <v>0</v>
      </c>
      <c r="H20" s="41">
        <f t="shared" si="2"/>
        <v>0</v>
      </c>
      <c r="I20" s="41">
        <f t="shared" si="3"/>
        <v>0</v>
      </c>
    </row>
    <row r="21" spans="1:9" ht="24" customHeight="1">
      <c r="A21" s="159" t="s">
        <v>253</v>
      </c>
      <c r="B21" s="160"/>
      <c r="C21" s="39" t="s">
        <v>25</v>
      </c>
      <c r="D21" s="136">
        <v>1</v>
      </c>
      <c r="E21" s="31">
        <v>60</v>
      </c>
      <c r="F21" s="40">
        <f t="shared" si="1"/>
        <v>1</v>
      </c>
      <c r="G21" s="122">
        <v>0</v>
      </c>
      <c r="H21" s="41">
        <f t="shared" si="2"/>
        <v>0</v>
      </c>
      <c r="I21" s="41">
        <f t="shared" si="3"/>
        <v>0</v>
      </c>
    </row>
    <row r="22" spans="1:9" ht="20.45" customHeight="1">
      <c r="A22" s="159" t="s">
        <v>254</v>
      </c>
      <c r="B22" s="160"/>
      <c r="C22" s="39" t="s">
        <v>25</v>
      </c>
      <c r="D22" s="136">
        <v>1</v>
      </c>
      <c r="E22" s="31">
        <v>60</v>
      </c>
      <c r="F22" s="40">
        <f t="shared" si="1"/>
        <v>1</v>
      </c>
      <c r="G22" s="122">
        <v>0</v>
      </c>
      <c r="H22" s="41">
        <f t="shared" si="2"/>
        <v>0</v>
      </c>
      <c r="I22" s="41">
        <f t="shared" si="3"/>
        <v>0</v>
      </c>
    </row>
    <row r="23" spans="1:9" ht="20.45" customHeight="1">
      <c r="A23" s="159" t="s">
        <v>255</v>
      </c>
      <c r="B23" s="160"/>
      <c r="C23" s="31" t="s">
        <v>25</v>
      </c>
      <c r="D23" s="136">
        <v>10</v>
      </c>
      <c r="E23" s="31">
        <v>60</v>
      </c>
      <c r="F23" s="40">
        <f t="shared" si="1"/>
        <v>10</v>
      </c>
      <c r="G23" s="122">
        <v>0</v>
      </c>
      <c r="H23" s="41">
        <f t="shared" si="2"/>
        <v>0</v>
      </c>
      <c r="I23" s="41">
        <f t="shared" si="3"/>
        <v>0</v>
      </c>
    </row>
    <row r="24" spans="1:9" ht="20.45" customHeight="1">
      <c r="A24" s="159" t="s">
        <v>256</v>
      </c>
      <c r="B24" s="160"/>
      <c r="C24" s="31" t="s">
        <v>25</v>
      </c>
      <c r="D24" s="136">
        <v>24</v>
      </c>
      <c r="E24" s="31">
        <v>60</v>
      </c>
      <c r="F24" s="40">
        <f t="shared" si="1"/>
        <v>24</v>
      </c>
      <c r="G24" s="122">
        <v>0</v>
      </c>
      <c r="H24" s="41">
        <f t="shared" si="2"/>
        <v>0</v>
      </c>
      <c r="I24" s="41">
        <f t="shared" si="3"/>
        <v>0</v>
      </c>
    </row>
    <row r="25" spans="1:9" ht="20.45" customHeight="1">
      <c r="A25" s="159" t="s">
        <v>257</v>
      </c>
      <c r="B25" s="160"/>
      <c r="C25" s="31" t="s">
        <v>25</v>
      </c>
      <c r="D25" s="136">
        <v>12</v>
      </c>
      <c r="E25" s="31">
        <v>60</v>
      </c>
      <c r="F25" s="40">
        <f t="shared" si="1"/>
        <v>12</v>
      </c>
      <c r="G25" s="122">
        <v>0</v>
      </c>
      <c r="H25" s="41">
        <f t="shared" si="2"/>
        <v>0</v>
      </c>
      <c r="I25" s="41">
        <f t="shared" si="3"/>
        <v>0</v>
      </c>
    </row>
    <row r="26" spans="1:9" ht="20.45" customHeight="1">
      <c r="A26" s="159" t="s">
        <v>258</v>
      </c>
      <c r="B26" s="160"/>
      <c r="C26" s="39" t="s">
        <v>25</v>
      </c>
      <c r="D26" s="136">
        <v>80</v>
      </c>
      <c r="E26" s="31">
        <v>48</v>
      </c>
      <c r="F26" s="40">
        <f t="shared" si="1"/>
        <v>100</v>
      </c>
      <c r="G26" s="122">
        <v>0</v>
      </c>
      <c r="H26" s="41">
        <f t="shared" si="2"/>
        <v>0</v>
      </c>
      <c r="I26" s="41">
        <f t="shared" si="3"/>
        <v>0</v>
      </c>
    </row>
    <row r="27" spans="1:9" ht="24" customHeight="1">
      <c r="A27" s="159" t="s">
        <v>259</v>
      </c>
      <c r="B27" s="160"/>
      <c r="C27" s="39" t="s">
        <v>25</v>
      </c>
      <c r="D27" s="136">
        <v>10</v>
      </c>
      <c r="E27" s="31">
        <v>60</v>
      </c>
      <c r="F27" s="40">
        <f t="shared" si="1"/>
        <v>10</v>
      </c>
      <c r="G27" s="122">
        <v>0</v>
      </c>
      <c r="H27" s="41">
        <f t="shared" si="2"/>
        <v>0</v>
      </c>
      <c r="I27" s="41">
        <f t="shared" si="3"/>
        <v>0</v>
      </c>
    </row>
    <row r="28" spans="1:9" ht="24" customHeight="1">
      <c r="A28" s="159" t="s">
        <v>260</v>
      </c>
      <c r="B28" s="160"/>
      <c r="C28" s="39" t="s">
        <v>25</v>
      </c>
      <c r="D28" s="136">
        <v>10</v>
      </c>
      <c r="E28" s="31">
        <v>60</v>
      </c>
      <c r="F28" s="40">
        <f t="shared" si="1"/>
        <v>10</v>
      </c>
      <c r="G28" s="122">
        <v>0</v>
      </c>
      <c r="H28" s="41">
        <f t="shared" si="2"/>
        <v>0</v>
      </c>
      <c r="I28" s="41">
        <f t="shared" si="3"/>
        <v>0</v>
      </c>
    </row>
    <row r="29" spans="1:9" ht="24" customHeight="1">
      <c r="A29" s="159" t="s">
        <v>261</v>
      </c>
      <c r="B29" s="160"/>
      <c r="C29" s="39" t="s">
        <v>25</v>
      </c>
      <c r="D29" s="136">
        <v>10</v>
      </c>
      <c r="E29" s="31">
        <v>60</v>
      </c>
      <c r="F29" s="40">
        <f t="shared" si="1"/>
        <v>10</v>
      </c>
      <c r="G29" s="122">
        <v>0</v>
      </c>
      <c r="H29" s="41">
        <f t="shared" si="2"/>
        <v>0</v>
      </c>
      <c r="I29" s="41">
        <f t="shared" si="3"/>
        <v>0</v>
      </c>
    </row>
    <row r="30" spans="1:9" ht="20.45" customHeight="1">
      <c r="A30" s="159" t="s">
        <v>262</v>
      </c>
      <c r="B30" s="160"/>
      <c r="C30" s="39" t="s">
        <v>25</v>
      </c>
      <c r="D30" s="136">
        <v>10</v>
      </c>
      <c r="E30" s="31">
        <v>60</v>
      </c>
      <c r="F30" s="40">
        <f t="shared" si="1"/>
        <v>10</v>
      </c>
      <c r="G30" s="122">
        <v>0</v>
      </c>
      <c r="H30" s="41">
        <f t="shared" si="2"/>
        <v>0</v>
      </c>
      <c r="I30" s="41">
        <f t="shared" si="3"/>
        <v>0</v>
      </c>
    </row>
    <row r="31" spans="1:9" ht="20.45" customHeight="1">
      <c r="A31" s="159" t="s">
        <v>263</v>
      </c>
      <c r="B31" s="160"/>
      <c r="C31" s="39" t="s">
        <v>25</v>
      </c>
      <c r="D31" s="136">
        <v>8</v>
      </c>
      <c r="E31" s="31">
        <v>60</v>
      </c>
      <c r="F31" s="40">
        <f t="shared" si="1"/>
        <v>8</v>
      </c>
      <c r="G31" s="122">
        <v>0</v>
      </c>
      <c r="H31" s="41">
        <f t="shared" si="2"/>
        <v>0</v>
      </c>
      <c r="I31" s="41">
        <f t="shared" si="3"/>
        <v>0</v>
      </c>
    </row>
    <row r="32" spans="1:9" ht="20.45" customHeight="1">
      <c r="A32" s="159" t="s">
        <v>264</v>
      </c>
      <c r="B32" s="160"/>
      <c r="C32" s="39" t="s">
        <v>25</v>
      </c>
      <c r="D32" s="136">
        <v>1</v>
      </c>
      <c r="E32" s="31">
        <v>60</v>
      </c>
      <c r="F32" s="40">
        <f t="shared" si="1"/>
        <v>1</v>
      </c>
      <c r="G32" s="122">
        <v>0</v>
      </c>
      <c r="H32" s="41">
        <f t="shared" si="2"/>
        <v>0</v>
      </c>
      <c r="I32" s="41">
        <f t="shared" si="3"/>
        <v>0</v>
      </c>
    </row>
    <row r="33" spans="1:9" ht="20.45" customHeight="1">
      <c r="A33" s="159" t="s">
        <v>265</v>
      </c>
      <c r="B33" s="160"/>
      <c r="C33" s="39" t="s">
        <v>25</v>
      </c>
      <c r="D33" s="136">
        <v>2</v>
      </c>
      <c r="E33" s="31">
        <v>60</v>
      </c>
      <c r="F33" s="40">
        <f t="shared" si="1"/>
        <v>2</v>
      </c>
      <c r="G33" s="122">
        <v>0</v>
      </c>
      <c r="H33" s="41">
        <f t="shared" si="2"/>
        <v>0</v>
      </c>
      <c r="I33" s="41">
        <f t="shared" si="3"/>
        <v>0</v>
      </c>
    </row>
    <row r="34" spans="1:9" ht="20.45" customHeight="1">
      <c r="A34" s="159" t="s">
        <v>266</v>
      </c>
      <c r="B34" s="160"/>
      <c r="C34" s="39" t="s">
        <v>25</v>
      </c>
      <c r="D34" s="136">
        <v>1</v>
      </c>
      <c r="E34" s="31">
        <v>60</v>
      </c>
      <c r="F34" s="40">
        <f t="shared" si="1"/>
        <v>1</v>
      </c>
      <c r="G34" s="122">
        <v>0</v>
      </c>
      <c r="H34" s="41">
        <f t="shared" si="2"/>
        <v>0</v>
      </c>
      <c r="I34" s="41">
        <f t="shared" si="3"/>
        <v>0</v>
      </c>
    </row>
    <row r="35" spans="1:9" ht="20.45" customHeight="1">
      <c r="A35" s="159" t="s">
        <v>267</v>
      </c>
      <c r="B35" s="160"/>
      <c r="C35" s="39" t="s">
        <v>25</v>
      </c>
      <c r="D35" s="136">
        <v>4</v>
      </c>
      <c r="E35" s="31">
        <v>60</v>
      </c>
      <c r="F35" s="40">
        <f t="shared" si="1"/>
        <v>4</v>
      </c>
      <c r="G35" s="122">
        <v>0</v>
      </c>
      <c r="H35" s="41">
        <f t="shared" si="2"/>
        <v>0</v>
      </c>
      <c r="I35" s="41">
        <f t="shared" si="3"/>
        <v>0</v>
      </c>
    </row>
    <row r="36" spans="1:9" ht="20.45" customHeight="1">
      <c r="A36" s="159" t="s">
        <v>268</v>
      </c>
      <c r="B36" s="160"/>
      <c r="C36" s="39" t="s">
        <v>25</v>
      </c>
      <c r="D36" s="136">
        <v>1</v>
      </c>
      <c r="E36" s="31">
        <v>60</v>
      </c>
      <c r="F36" s="40">
        <f t="shared" si="1"/>
        <v>1</v>
      </c>
      <c r="G36" s="122">
        <v>0</v>
      </c>
      <c r="H36" s="41">
        <f t="shared" si="2"/>
        <v>0</v>
      </c>
      <c r="I36" s="41">
        <f t="shared" si="3"/>
        <v>0</v>
      </c>
    </row>
    <row r="37" spans="1:9" ht="20.45" customHeight="1">
      <c r="A37" s="159" t="s">
        <v>269</v>
      </c>
      <c r="B37" s="160"/>
      <c r="C37" s="39" t="s">
        <v>25</v>
      </c>
      <c r="D37" s="136">
        <v>1</v>
      </c>
      <c r="E37" s="31">
        <v>60</v>
      </c>
      <c r="F37" s="40">
        <f t="shared" si="1"/>
        <v>1</v>
      </c>
      <c r="G37" s="122">
        <v>0</v>
      </c>
      <c r="H37" s="41">
        <f t="shared" si="2"/>
        <v>0</v>
      </c>
      <c r="I37" s="41">
        <f t="shared" si="3"/>
        <v>0</v>
      </c>
    </row>
    <row r="38" spans="1:9" ht="20.45" customHeight="1">
      <c r="A38" s="159" t="s">
        <v>270</v>
      </c>
      <c r="B38" s="160"/>
      <c r="C38" s="39" t="s">
        <v>25</v>
      </c>
      <c r="D38" s="136">
        <v>80</v>
      </c>
      <c r="E38" s="31">
        <v>60</v>
      </c>
      <c r="F38" s="40">
        <f t="shared" si="1"/>
        <v>80</v>
      </c>
      <c r="G38" s="122">
        <v>0</v>
      </c>
      <c r="H38" s="41">
        <f t="shared" si="2"/>
        <v>0</v>
      </c>
      <c r="I38" s="41">
        <f t="shared" si="3"/>
        <v>0</v>
      </c>
    </row>
    <row r="39" spans="1:9" ht="20.45" customHeight="1">
      <c r="A39" s="159" t="s">
        <v>271</v>
      </c>
      <c r="B39" s="160"/>
      <c r="C39" s="39" t="s">
        <v>25</v>
      </c>
      <c r="D39" s="136">
        <v>5</v>
      </c>
      <c r="E39" s="31">
        <v>30</v>
      </c>
      <c r="F39" s="40">
        <f t="shared" si="1"/>
        <v>10</v>
      </c>
      <c r="G39" s="122">
        <v>0</v>
      </c>
      <c r="H39" s="41">
        <f t="shared" si="2"/>
        <v>0</v>
      </c>
      <c r="I39" s="41">
        <f t="shared" si="3"/>
        <v>0</v>
      </c>
    </row>
    <row r="40" spans="1:9" ht="20.45" customHeight="1">
      <c r="A40" s="159" t="s">
        <v>272</v>
      </c>
      <c r="B40" s="160"/>
      <c r="C40" s="39" t="s">
        <v>25</v>
      </c>
      <c r="D40" s="136">
        <v>5</v>
      </c>
      <c r="E40" s="31">
        <v>30</v>
      </c>
      <c r="F40" s="40">
        <f t="shared" si="1"/>
        <v>10</v>
      </c>
      <c r="G40" s="122">
        <v>0</v>
      </c>
      <c r="H40" s="41">
        <f t="shared" si="2"/>
        <v>0</v>
      </c>
      <c r="I40" s="41">
        <f t="shared" si="3"/>
        <v>0</v>
      </c>
    </row>
    <row r="41" spans="1:9" ht="20.45" customHeight="1">
      <c r="A41" s="159" t="s">
        <v>53</v>
      </c>
      <c r="B41" s="160"/>
      <c r="C41" s="39" t="s">
        <v>25</v>
      </c>
      <c r="D41" s="136">
        <v>4</v>
      </c>
      <c r="E41" s="31">
        <v>24</v>
      </c>
      <c r="F41" s="40">
        <f t="shared" si="1"/>
        <v>10</v>
      </c>
      <c r="G41" s="122">
        <v>0</v>
      </c>
      <c r="H41" s="41">
        <f t="shared" si="2"/>
        <v>0</v>
      </c>
      <c r="I41" s="41">
        <f t="shared" si="3"/>
        <v>0</v>
      </c>
    </row>
    <row r="42" spans="1:9" ht="20.45" customHeight="1">
      <c r="A42" s="159" t="s">
        <v>273</v>
      </c>
      <c r="B42" s="160"/>
      <c r="C42" s="39" t="s">
        <v>25</v>
      </c>
      <c r="D42" s="136">
        <v>24</v>
      </c>
      <c r="E42" s="31">
        <v>30</v>
      </c>
      <c r="F42" s="40">
        <f t="shared" si="1"/>
        <v>48</v>
      </c>
      <c r="G42" s="122">
        <v>0</v>
      </c>
      <c r="H42" s="41">
        <f t="shared" si="2"/>
        <v>0</v>
      </c>
      <c r="I42" s="41">
        <f t="shared" si="3"/>
        <v>0</v>
      </c>
    </row>
    <row r="43" spans="1:9" ht="20.45" customHeight="1">
      <c r="A43" s="159" t="s">
        <v>274</v>
      </c>
      <c r="B43" s="160"/>
      <c r="C43" s="39" t="s">
        <v>25</v>
      </c>
      <c r="D43" s="136">
        <v>12</v>
      </c>
      <c r="E43" s="31">
        <v>30</v>
      </c>
      <c r="F43" s="40">
        <f t="shared" si="1"/>
        <v>24</v>
      </c>
      <c r="G43" s="122">
        <v>0</v>
      </c>
      <c r="H43" s="41">
        <f t="shared" si="2"/>
        <v>0</v>
      </c>
      <c r="I43" s="41">
        <f t="shared" si="3"/>
        <v>0</v>
      </c>
    </row>
    <row r="44" spans="1:9" ht="20.45" customHeight="1">
      <c r="A44" s="159" t="s">
        <v>279</v>
      </c>
      <c r="B44" s="160"/>
      <c r="C44" s="39" t="s">
        <v>25</v>
      </c>
      <c r="D44" s="136">
        <v>1</v>
      </c>
      <c r="E44" s="31">
        <v>60</v>
      </c>
      <c r="F44" s="40">
        <f t="shared" si="1"/>
        <v>1</v>
      </c>
      <c r="G44" s="122">
        <v>0</v>
      </c>
      <c r="H44" s="41">
        <f t="shared" si="2"/>
        <v>0</v>
      </c>
      <c r="I44" s="41">
        <f t="shared" si="3"/>
        <v>0</v>
      </c>
    </row>
    <row r="45" spans="1:9" ht="20.45" customHeight="1">
      <c r="A45" s="159" t="s">
        <v>275</v>
      </c>
      <c r="B45" s="160"/>
      <c r="C45" s="39" t="s">
        <v>25</v>
      </c>
      <c r="D45" s="136">
        <v>4</v>
      </c>
      <c r="E45" s="31">
        <v>60</v>
      </c>
      <c r="F45" s="40">
        <f t="shared" si="1"/>
        <v>4</v>
      </c>
      <c r="G45" s="122">
        <v>0</v>
      </c>
      <c r="H45" s="41">
        <f t="shared" si="2"/>
        <v>0</v>
      </c>
      <c r="I45" s="41">
        <f t="shared" si="3"/>
        <v>0</v>
      </c>
    </row>
    <row r="46" spans="1:9">
      <c r="A46" s="161" t="s">
        <v>40</v>
      </c>
      <c r="B46" s="161"/>
      <c r="C46" s="161"/>
      <c r="D46" s="161"/>
      <c r="E46" s="161"/>
      <c r="F46" s="161"/>
      <c r="G46" s="161"/>
      <c r="H46" s="161"/>
      <c r="I46" s="42">
        <f>TRUNC(SUM(I17:I45),2)</f>
        <v>0</v>
      </c>
    </row>
    <row r="47" spans="1:9">
      <c r="A47" s="162" t="s">
        <v>41</v>
      </c>
      <c r="B47" s="163"/>
      <c r="C47" s="163"/>
      <c r="D47" s="163"/>
      <c r="E47" s="163"/>
      <c r="F47" s="163"/>
      <c r="G47" s="163"/>
      <c r="H47" s="164"/>
      <c r="I47" s="137">
        <v>1</v>
      </c>
    </row>
    <row r="48" spans="1:9">
      <c r="A48" s="162" t="s">
        <v>42</v>
      </c>
      <c r="B48" s="163"/>
      <c r="C48" s="163"/>
      <c r="D48" s="163"/>
      <c r="E48" s="163"/>
      <c r="F48" s="163"/>
      <c r="G48" s="163"/>
      <c r="H48" s="164"/>
      <c r="I48" s="43">
        <f>I46/I47</f>
        <v>0</v>
      </c>
    </row>
    <row r="49" spans="1:4">
      <c r="A49" s="140" t="s">
        <v>29</v>
      </c>
      <c r="B49" s="140"/>
      <c r="C49" s="140"/>
      <c r="D49" s="140"/>
    </row>
  </sheetData>
  <mergeCells count="46">
    <mergeCell ref="A15:B15"/>
    <mergeCell ref="A6:I6"/>
    <mergeCell ref="A7:G7"/>
    <mergeCell ref="A8:G8"/>
    <mergeCell ref="A9:I9"/>
    <mergeCell ref="A10:I10"/>
    <mergeCell ref="A11:I11"/>
    <mergeCell ref="A12:I12"/>
    <mergeCell ref="A13:I13"/>
    <mergeCell ref="A14:I14"/>
    <mergeCell ref="H7:I7"/>
    <mergeCell ref="H8:I8"/>
    <mergeCell ref="A26:B26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38:B38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44:B44"/>
    <mergeCell ref="A45:B45"/>
    <mergeCell ref="A49:D49"/>
    <mergeCell ref="A46:H46"/>
    <mergeCell ref="A47:H47"/>
    <mergeCell ref="A48:H48"/>
    <mergeCell ref="A40:B40"/>
    <mergeCell ref="A39:B39"/>
    <mergeCell ref="A41:B41"/>
    <mergeCell ref="A42:B42"/>
    <mergeCell ref="A43:B43"/>
  </mergeCells>
  <pageMargins left="0.511811024" right="0.511811024" top="0.78740157499999996" bottom="0.78740157499999996" header="0.31496062000000002" footer="0.31496062000000002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M75"/>
  <sheetViews>
    <sheetView showGridLines="0" view="pageBreakPreview" zoomScaleNormal="100" zoomScaleSheetLayoutView="100" workbookViewId="0">
      <selection activeCell="C5" sqref="C5:C26"/>
    </sheetView>
  </sheetViews>
  <sheetFormatPr defaultColWidth="0" defaultRowHeight="12" zeroHeight="1"/>
  <cols>
    <col min="1" max="1" width="52.5703125" style="21" customWidth="1"/>
    <col min="2" max="2" width="16.42578125" style="21" bestFit="1" customWidth="1"/>
    <col min="3" max="3" width="16.5703125" style="21" customWidth="1"/>
    <col min="4" max="4" width="26.28515625" style="21" customWidth="1"/>
    <col min="5" max="255" width="0" style="21" hidden="1"/>
    <col min="256" max="256" width="52.5703125" style="21" hidden="1" customWidth="1"/>
    <col min="257" max="257" width="16.42578125" style="21" hidden="1" customWidth="1"/>
    <col min="258" max="258" width="10.5703125" style="21" hidden="1" customWidth="1"/>
    <col min="259" max="260" width="17.5703125" style="21" hidden="1" customWidth="1"/>
    <col min="261" max="511" width="0" style="21" hidden="1"/>
    <col min="512" max="512" width="52.5703125" style="21" hidden="1" customWidth="1"/>
    <col min="513" max="513" width="16.42578125" style="21" hidden="1" customWidth="1"/>
    <col min="514" max="514" width="10.5703125" style="21" hidden="1" customWidth="1"/>
    <col min="515" max="516" width="17.5703125" style="21" hidden="1" customWidth="1"/>
    <col min="517" max="767" width="0" style="21" hidden="1"/>
    <col min="768" max="768" width="52.5703125" style="21" hidden="1" customWidth="1"/>
    <col min="769" max="769" width="16.42578125" style="21" hidden="1" customWidth="1"/>
    <col min="770" max="770" width="10.5703125" style="21" hidden="1" customWidth="1"/>
    <col min="771" max="772" width="17.5703125" style="21" hidden="1" customWidth="1"/>
    <col min="773" max="1023" width="0" style="21" hidden="1"/>
    <col min="1024" max="1024" width="52.5703125" style="21" hidden="1" customWidth="1"/>
    <col min="1025" max="1025" width="16.42578125" style="21" hidden="1" customWidth="1"/>
    <col min="1026" max="1026" width="10.5703125" style="21" hidden="1" customWidth="1"/>
    <col min="1027" max="1028" width="17.5703125" style="21" hidden="1" customWidth="1"/>
    <col min="1029" max="1279" width="0" style="21" hidden="1"/>
    <col min="1280" max="1280" width="52.5703125" style="21" hidden="1" customWidth="1"/>
    <col min="1281" max="1281" width="16.42578125" style="21" hidden="1" customWidth="1"/>
    <col min="1282" max="1282" width="10.5703125" style="21" hidden="1" customWidth="1"/>
    <col min="1283" max="1284" width="17.5703125" style="21" hidden="1" customWidth="1"/>
    <col min="1285" max="1535" width="0" style="21" hidden="1"/>
    <col min="1536" max="1536" width="52.5703125" style="21" hidden="1" customWidth="1"/>
    <col min="1537" max="1537" width="16.42578125" style="21" hidden="1" customWidth="1"/>
    <col min="1538" max="1538" width="10.5703125" style="21" hidden="1" customWidth="1"/>
    <col min="1539" max="1540" width="17.5703125" style="21" hidden="1" customWidth="1"/>
    <col min="1541" max="1791" width="0" style="21" hidden="1"/>
    <col min="1792" max="1792" width="52.5703125" style="21" hidden="1" customWidth="1"/>
    <col min="1793" max="1793" width="16.42578125" style="21" hidden="1" customWidth="1"/>
    <col min="1794" max="1794" width="10.5703125" style="21" hidden="1" customWidth="1"/>
    <col min="1795" max="1796" width="17.5703125" style="21" hidden="1" customWidth="1"/>
    <col min="1797" max="2047" width="0" style="21" hidden="1"/>
    <col min="2048" max="2048" width="52.5703125" style="21" hidden="1" customWidth="1"/>
    <col min="2049" max="2049" width="16.42578125" style="21" hidden="1" customWidth="1"/>
    <col min="2050" max="2050" width="10.5703125" style="21" hidden="1" customWidth="1"/>
    <col min="2051" max="2052" width="17.5703125" style="21" hidden="1" customWidth="1"/>
    <col min="2053" max="2303" width="0" style="21" hidden="1"/>
    <col min="2304" max="2304" width="52.5703125" style="21" hidden="1" customWidth="1"/>
    <col min="2305" max="2305" width="16.42578125" style="21" hidden="1" customWidth="1"/>
    <col min="2306" max="2306" width="10.5703125" style="21" hidden="1" customWidth="1"/>
    <col min="2307" max="2308" width="17.5703125" style="21" hidden="1" customWidth="1"/>
    <col min="2309" max="2559" width="0" style="21" hidden="1"/>
    <col min="2560" max="2560" width="52.5703125" style="21" hidden="1" customWidth="1"/>
    <col min="2561" max="2561" width="16.42578125" style="21" hidden="1" customWidth="1"/>
    <col min="2562" max="2562" width="10.5703125" style="21" hidden="1" customWidth="1"/>
    <col min="2563" max="2564" width="17.5703125" style="21" hidden="1" customWidth="1"/>
    <col min="2565" max="2815" width="0" style="21" hidden="1"/>
    <col min="2816" max="2816" width="52.5703125" style="21" hidden="1" customWidth="1"/>
    <col min="2817" max="2817" width="16.42578125" style="21" hidden="1" customWidth="1"/>
    <col min="2818" max="2818" width="10.5703125" style="21" hidden="1" customWidth="1"/>
    <col min="2819" max="2820" width="17.5703125" style="21" hidden="1" customWidth="1"/>
    <col min="2821" max="3071" width="0" style="21" hidden="1"/>
    <col min="3072" max="3072" width="52.5703125" style="21" hidden="1" customWidth="1"/>
    <col min="3073" max="3073" width="16.42578125" style="21" hidden="1" customWidth="1"/>
    <col min="3074" max="3074" width="10.5703125" style="21" hidden="1" customWidth="1"/>
    <col min="3075" max="3076" width="17.5703125" style="21" hidden="1" customWidth="1"/>
    <col min="3077" max="3327" width="0" style="21" hidden="1"/>
    <col min="3328" max="3328" width="52.5703125" style="21" hidden="1" customWidth="1"/>
    <col min="3329" max="3329" width="16.42578125" style="21" hidden="1" customWidth="1"/>
    <col min="3330" max="3330" width="10.5703125" style="21" hidden="1" customWidth="1"/>
    <col min="3331" max="3332" width="17.5703125" style="21" hidden="1" customWidth="1"/>
    <col min="3333" max="3583" width="0" style="21" hidden="1"/>
    <col min="3584" max="3584" width="52.5703125" style="21" hidden="1" customWidth="1"/>
    <col min="3585" max="3585" width="16.42578125" style="21" hidden="1" customWidth="1"/>
    <col min="3586" max="3586" width="10.5703125" style="21" hidden="1" customWidth="1"/>
    <col min="3587" max="3588" width="17.5703125" style="21" hidden="1" customWidth="1"/>
    <col min="3589" max="3839" width="0" style="21" hidden="1"/>
    <col min="3840" max="3840" width="52.5703125" style="21" hidden="1" customWidth="1"/>
    <col min="3841" max="3841" width="16.42578125" style="21" hidden="1" customWidth="1"/>
    <col min="3842" max="3842" width="10.5703125" style="21" hidden="1" customWidth="1"/>
    <col min="3843" max="3844" width="17.5703125" style="21" hidden="1" customWidth="1"/>
    <col min="3845" max="4095" width="0" style="21" hidden="1"/>
    <col min="4096" max="4096" width="52.5703125" style="21" hidden="1" customWidth="1"/>
    <col min="4097" max="4097" width="16.42578125" style="21" hidden="1" customWidth="1"/>
    <col min="4098" max="4098" width="10.5703125" style="21" hidden="1" customWidth="1"/>
    <col min="4099" max="4100" width="17.5703125" style="21" hidden="1" customWidth="1"/>
    <col min="4101" max="4351" width="0" style="21" hidden="1"/>
    <col min="4352" max="4352" width="52.5703125" style="21" hidden="1" customWidth="1"/>
    <col min="4353" max="4353" width="16.42578125" style="21" hidden="1" customWidth="1"/>
    <col min="4354" max="4354" width="10.5703125" style="21" hidden="1" customWidth="1"/>
    <col min="4355" max="4356" width="17.5703125" style="21" hidden="1" customWidth="1"/>
    <col min="4357" max="4607" width="0" style="21" hidden="1"/>
    <col min="4608" max="4608" width="52.5703125" style="21" hidden="1" customWidth="1"/>
    <col min="4609" max="4609" width="16.42578125" style="21" hidden="1" customWidth="1"/>
    <col min="4610" max="4610" width="10.5703125" style="21" hidden="1" customWidth="1"/>
    <col min="4611" max="4612" width="17.5703125" style="21" hidden="1" customWidth="1"/>
    <col min="4613" max="4863" width="0" style="21" hidden="1"/>
    <col min="4864" max="4864" width="52.5703125" style="21" hidden="1" customWidth="1"/>
    <col min="4865" max="4865" width="16.42578125" style="21" hidden="1" customWidth="1"/>
    <col min="4866" max="4866" width="10.5703125" style="21" hidden="1" customWidth="1"/>
    <col min="4867" max="4868" width="17.5703125" style="21" hidden="1" customWidth="1"/>
    <col min="4869" max="5119" width="0" style="21" hidden="1"/>
    <col min="5120" max="5120" width="52.5703125" style="21" hidden="1" customWidth="1"/>
    <col min="5121" max="5121" width="16.42578125" style="21" hidden="1" customWidth="1"/>
    <col min="5122" max="5122" width="10.5703125" style="21" hidden="1" customWidth="1"/>
    <col min="5123" max="5124" width="17.5703125" style="21" hidden="1" customWidth="1"/>
    <col min="5125" max="5375" width="0" style="21" hidden="1"/>
    <col min="5376" max="5376" width="52.5703125" style="21" hidden="1" customWidth="1"/>
    <col min="5377" max="5377" width="16.42578125" style="21" hidden="1" customWidth="1"/>
    <col min="5378" max="5378" width="10.5703125" style="21" hidden="1" customWidth="1"/>
    <col min="5379" max="5380" width="17.5703125" style="21" hidden="1" customWidth="1"/>
    <col min="5381" max="5631" width="0" style="21" hidden="1"/>
    <col min="5632" max="5632" width="52.5703125" style="21" hidden="1" customWidth="1"/>
    <col min="5633" max="5633" width="16.42578125" style="21" hidden="1" customWidth="1"/>
    <col min="5634" max="5634" width="10.5703125" style="21" hidden="1" customWidth="1"/>
    <col min="5635" max="5636" width="17.5703125" style="21" hidden="1" customWidth="1"/>
    <col min="5637" max="5887" width="0" style="21" hidden="1"/>
    <col min="5888" max="5888" width="52.5703125" style="21" hidden="1" customWidth="1"/>
    <col min="5889" max="5889" width="16.42578125" style="21" hidden="1" customWidth="1"/>
    <col min="5890" max="5890" width="10.5703125" style="21" hidden="1" customWidth="1"/>
    <col min="5891" max="5892" width="17.5703125" style="21" hidden="1" customWidth="1"/>
    <col min="5893" max="6143" width="0" style="21" hidden="1"/>
    <col min="6144" max="6144" width="52.5703125" style="21" hidden="1" customWidth="1"/>
    <col min="6145" max="6145" width="16.42578125" style="21" hidden="1" customWidth="1"/>
    <col min="6146" max="6146" width="10.5703125" style="21" hidden="1" customWidth="1"/>
    <col min="6147" max="6148" width="17.5703125" style="21" hidden="1" customWidth="1"/>
    <col min="6149" max="6399" width="0" style="21" hidden="1"/>
    <col min="6400" max="6400" width="52.5703125" style="21" hidden="1" customWidth="1"/>
    <col min="6401" max="6401" width="16.42578125" style="21" hidden="1" customWidth="1"/>
    <col min="6402" max="6402" width="10.5703125" style="21" hidden="1" customWidth="1"/>
    <col min="6403" max="6404" width="17.5703125" style="21" hidden="1" customWidth="1"/>
    <col min="6405" max="6655" width="0" style="21" hidden="1"/>
    <col min="6656" max="6656" width="52.5703125" style="21" hidden="1" customWidth="1"/>
    <col min="6657" max="6657" width="16.42578125" style="21" hidden="1" customWidth="1"/>
    <col min="6658" max="6658" width="10.5703125" style="21" hidden="1" customWidth="1"/>
    <col min="6659" max="6660" width="17.5703125" style="21" hidden="1" customWidth="1"/>
    <col min="6661" max="6911" width="0" style="21" hidden="1"/>
    <col min="6912" max="6912" width="52.5703125" style="21" hidden="1" customWidth="1"/>
    <col min="6913" max="6913" width="16.42578125" style="21" hidden="1" customWidth="1"/>
    <col min="6914" max="6914" width="10.5703125" style="21" hidden="1" customWidth="1"/>
    <col min="6915" max="6916" width="17.5703125" style="21" hidden="1" customWidth="1"/>
    <col min="6917" max="7167" width="0" style="21" hidden="1"/>
    <col min="7168" max="7168" width="52.5703125" style="21" hidden="1" customWidth="1"/>
    <col min="7169" max="7169" width="16.42578125" style="21" hidden="1" customWidth="1"/>
    <col min="7170" max="7170" width="10.5703125" style="21" hidden="1" customWidth="1"/>
    <col min="7171" max="7172" width="17.5703125" style="21" hidden="1" customWidth="1"/>
    <col min="7173" max="7423" width="0" style="21" hidden="1"/>
    <col min="7424" max="7424" width="52.5703125" style="21" hidden="1" customWidth="1"/>
    <col min="7425" max="7425" width="16.42578125" style="21" hidden="1" customWidth="1"/>
    <col min="7426" max="7426" width="10.5703125" style="21" hidden="1" customWidth="1"/>
    <col min="7427" max="7428" width="17.5703125" style="21" hidden="1" customWidth="1"/>
    <col min="7429" max="7679" width="0" style="21" hidden="1"/>
    <col min="7680" max="7680" width="52.5703125" style="21" hidden="1" customWidth="1"/>
    <col min="7681" max="7681" width="16.42578125" style="21" hidden="1" customWidth="1"/>
    <col min="7682" max="7682" width="10.5703125" style="21" hidden="1" customWidth="1"/>
    <col min="7683" max="7684" width="17.5703125" style="21" hidden="1" customWidth="1"/>
    <col min="7685" max="7935" width="0" style="21" hidden="1"/>
    <col min="7936" max="7936" width="52.5703125" style="21" hidden="1" customWidth="1"/>
    <col min="7937" max="7937" width="16.42578125" style="21" hidden="1" customWidth="1"/>
    <col min="7938" max="7938" width="10.5703125" style="21" hidden="1" customWidth="1"/>
    <col min="7939" max="7940" width="17.5703125" style="21" hidden="1" customWidth="1"/>
    <col min="7941" max="8191" width="0" style="21" hidden="1"/>
    <col min="8192" max="8192" width="52.5703125" style="21" hidden="1" customWidth="1"/>
    <col min="8193" max="8193" width="16.42578125" style="21" hidden="1" customWidth="1"/>
    <col min="8194" max="8194" width="10.5703125" style="21" hidden="1" customWidth="1"/>
    <col min="8195" max="8196" width="17.5703125" style="21" hidden="1" customWidth="1"/>
    <col min="8197" max="8447" width="0" style="21" hidden="1"/>
    <col min="8448" max="8448" width="52.5703125" style="21" hidden="1" customWidth="1"/>
    <col min="8449" max="8449" width="16.42578125" style="21" hidden="1" customWidth="1"/>
    <col min="8450" max="8450" width="10.5703125" style="21" hidden="1" customWidth="1"/>
    <col min="8451" max="8452" width="17.5703125" style="21" hidden="1" customWidth="1"/>
    <col min="8453" max="8703" width="0" style="21" hidden="1"/>
    <col min="8704" max="8704" width="52.5703125" style="21" hidden="1" customWidth="1"/>
    <col min="8705" max="8705" width="16.42578125" style="21" hidden="1" customWidth="1"/>
    <col min="8706" max="8706" width="10.5703125" style="21" hidden="1" customWidth="1"/>
    <col min="8707" max="8708" width="17.5703125" style="21" hidden="1" customWidth="1"/>
    <col min="8709" max="8959" width="0" style="21" hidden="1"/>
    <col min="8960" max="8960" width="52.5703125" style="21" hidden="1" customWidth="1"/>
    <col min="8961" max="8961" width="16.42578125" style="21" hidden="1" customWidth="1"/>
    <col min="8962" max="8962" width="10.5703125" style="21" hidden="1" customWidth="1"/>
    <col min="8963" max="8964" width="17.5703125" style="21" hidden="1" customWidth="1"/>
    <col min="8965" max="9215" width="0" style="21" hidden="1"/>
    <col min="9216" max="9216" width="52.5703125" style="21" hidden="1" customWidth="1"/>
    <col min="9217" max="9217" width="16.42578125" style="21" hidden="1" customWidth="1"/>
    <col min="9218" max="9218" width="10.5703125" style="21" hidden="1" customWidth="1"/>
    <col min="9219" max="9220" width="17.5703125" style="21" hidden="1" customWidth="1"/>
    <col min="9221" max="9471" width="0" style="21" hidden="1"/>
    <col min="9472" max="9472" width="52.5703125" style="21" hidden="1" customWidth="1"/>
    <col min="9473" max="9473" width="16.42578125" style="21" hidden="1" customWidth="1"/>
    <col min="9474" max="9474" width="10.5703125" style="21" hidden="1" customWidth="1"/>
    <col min="9475" max="9476" width="17.5703125" style="21" hidden="1" customWidth="1"/>
    <col min="9477" max="9727" width="0" style="21" hidden="1"/>
    <col min="9728" max="9728" width="52.5703125" style="21" hidden="1" customWidth="1"/>
    <col min="9729" max="9729" width="16.42578125" style="21" hidden="1" customWidth="1"/>
    <col min="9730" max="9730" width="10.5703125" style="21" hidden="1" customWidth="1"/>
    <col min="9731" max="9732" width="17.5703125" style="21" hidden="1" customWidth="1"/>
    <col min="9733" max="9983" width="0" style="21" hidden="1"/>
    <col min="9984" max="9984" width="52.5703125" style="21" hidden="1" customWidth="1"/>
    <col min="9985" max="9985" width="16.42578125" style="21" hidden="1" customWidth="1"/>
    <col min="9986" max="9986" width="10.5703125" style="21" hidden="1" customWidth="1"/>
    <col min="9987" max="9988" width="17.5703125" style="21" hidden="1" customWidth="1"/>
    <col min="9989" max="10239" width="0" style="21" hidden="1"/>
    <col min="10240" max="10240" width="52.5703125" style="21" hidden="1" customWidth="1"/>
    <col min="10241" max="10241" width="16.42578125" style="21" hidden="1" customWidth="1"/>
    <col min="10242" max="10242" width="10.5703125" style="21" hidden="1" customWidth="1"/>
    <col min="10243" max="10244" width="17.5703125" style="21" hidden="1" customWidth="1"/>
    <col min="10245" max="10495" width="0" style="21" hidden="1"/>
    <col min="10496" max="10496" width="52.5703125" style="21" hidden="1" customWidth="1"/>
    <col min="10497" max="10497" width="16.42578125" style="21" hidden="1" customWidth="1"/>
    <col min="10498" max="10498" width="10.5703125" style="21" hidden="1" customWidth="1"/>
    <col min="10499" max="10500" width="17.5703125" style="21" hidden="1" customWidth="1"/>
    <col min="10501" max="10751" width="0" style="21" hidden="1"/>
    <col min="10752" max="10752" width="52.5703125" style="21" hidden="1" customWidth="1"/>
    <col min="10753" max="10753" width="16.42578125" style="21" hidden="1" customWidth="1"/>
    <col min="10754" max="10754" width="10.5703125" style="21" hidden="1" customWidth="1"/>
    <col min="10755" max="10756" width="17.5703125" style="21" hidden="1" customWidth="1"/>
    <col min="10757" max="11007" width="0" style="21" hidden="1"/>
    <col min="11008" max="11008" width="52.5703125" style="21" hidden="1" customWidth="1"/>
    <col min="11009" max="11009" width="16.42578125" style="21" hidden="1" customWidth="1"/>
    <col min="11010" max="11010" width="10.5703125" style="21" hidden="1" customWidth="1"/>
    <col min="11011" max="11012" width="17.5703125" style="21" hidden="1" customWidth="1"/>
    <col min="11013" max="11263" width="0" style="21" hidden="1"/>
    <col min="11264" max="11264" width="52.5703125" style="21" hidden="1" customWidth="1"/>
    <col min="11265" max="11265" width="16.42578125" style="21" hidden="1" customWidth="1"/>
    <col min="11266" max="11266" width="10.5703125" style="21" hidden="1" customWidth="1"/>
    <col min="11267" max="11268" width="17.5703125" style="21" hidden="1" customWidth="1"/>
    <col min="11269" max="11519" width="0" style="21" hidden="1"/>
    <col min="11520" max="11520" width="52.5703125" style="21" hidden="1" customWidth="1"/>
    <col min="11521" max="11521" width="16.42578125" style="21" hidden="1" customWidth="1"/>
    <col min="11522" max="11522" width="10.5703125" style="21" hidden="1" customWidth="1"/>
    <col min="11523" max="11524" width="17.5703125" style="21" hidden="1" customWidth="1"/>
    <col min="11525" max="11775" width="0" style="21" hidden="1"/>
    <col min="11776" max="11776" width="52.5703125" style="21" hidden="1" customWidth="1"/>
    <col min="11777" max="11777" width="16.42578125" style="21" hidden="1" customWidth="1"/>
    <col min="11778" max="11778" width="10.5703125" style="21" hidden="1" customWidth="1"/>
    <col min="11779" max="11780" width="17.5703125" style="21" hidden="1" customWidth="1"/>
    <col min="11781" max="12031" width="0" style="21" hidden="1"/>
    <col min="12032" max="12032" width="52.5703125" style="21" hidden="1" customWidth="1"/>
    <col min="12033" max="12033" width="16.42578125" style="21" hidden="1" customWidth="1"/>
    <col min="12034" max="12034" width="10.5703125" style="21" hidden="1" customWidth="1"/>
    <col min="12035" max="12036" width="17.5703125" style="21" hidden="1" customWidth="1"/>
    <col min="12037" max="12287" width="0" style="21" hidden="1"/>
    <col min="12288" max="12288" width="52.5703125" style="21" hidden="1" customWidth="1"/>
    <col min="12289" max="12289" width="16.42578125" style="21" hidden="1" customWidth="1"/>
    <col min="12290" max="12290" width="10.5703125" style="21" hidden="1" customWidth="1"/>
    <col min="12291" max="12292" width="17.5703125" style="21" hidden="1" customWidth="1"/>
    <col min="12293" max="12543" width="0" style="21" hidden="1"/>
    <col min="12544" max="12544" width="52.5703125" style="21" hidden="1" customWidth="1"/>
    <col min="12545" max="12545" width="16.42578125" style="21" hidden="1" customWidth="1"/>
    <col min="12546" max="12546" width="10.5703125" style="21" hidden="1" customWidth="1"/>
    <col min="12547" max="12548" width="17.5703125" style="21" hidden="1" customWidth="1"/>
    <col min="12549" max="12799" width="0" style="21" hidden="1"/>
    <col min="12800" max="12800" width="52.5703125" style="21" hidden="1" customWidth="1"/>
    <col min="12801" max="12801" width="16.42578125" style="21" hidden="1" customWidth="1"/>
    <col min="12802" max="12802" width="10.5703125" style="21" hidden="1" customWidth="1"/>
    <col min="12803" max="12804" width="17.5703125" style="21" hidden="1" customWidth="1"/>
    <col min="12805" max="13055" width="0" style="21" hidden="1"/>
    <col min="13056" max="13056" width="52.5703125" style="21" hidden="1" customWidth="1"/>
    <col min="13057" max="13057" width="16.42578125" style="21" hidden="1" customWidth="1"/>
    <col min="13058" max="13058" width="10.5703125" style="21" hidden="1" customWidth="1"/>
    <col min="13059" max="13060" width="17.5703125" style="21" hidden="1" customWidth="1"/>
    <col min="13061" max="13311" width="0" style="21" hidden="1"/>
    <col min="13312" max="13312" width="52.5703125" style="21" hidden="1" customWidth="1"/>
    <col min="13313" max="13313" width="16.42578125" style="21" hidden="1" customWidth="1"/>
    <col min="13314" max="13314" width="10.5703125" style="21" hidden="1" customWidth="1"/>
    <col min="13315" max="13316" width="17.5703125" style="21" hidden="1" customWidth="1"/>
    <col min="13317" max="13567" width="0" style="21" hidden="1"/>
    <col min="13568" max="13568" width="52.5703125" style="21" hidden="1" customWidth="1"/>
    <col min="13569" max="13569" width="16.42578125" style="21" hidden="1" customWidth="1"/>
    <col min="13570" max="13570" width="10.5703125" style="21" hidden="1" customWidth="1"/>
    <col min="13571" max="13572" width="17.5703125" style="21" hidden="1" customWidth="1"/>
    <col min="13573" max="13823" width="0" style="21" hidden="1"/>
    <col min="13824" max="13824" width="52.5703125" style="21" hidden="1" customWidth="1"/>
    <col min="13825" max="13825" width="16.42578125" style="21" hidden="1" customWidth="1"/>
    <col min="13826" max="13826" width="10.5703125" style="21" hidden="1" customWidth="1"/>
    <col min="13827" max="13828" width="17.5703125" style="21" hidden="1" customWidth="1"/>
    <col min="13829" max="14079" width="0" style="21" hidden="1"/>
    <col min="14080" max="14080" width="52.5703125" style="21" hidden="1" customWidth="1"/>
    <col min="14081" max="14081" width="16.42578125" style="21" hidden="1" customWidth="1"/>
    <col min="14082" max="14082" width="10.5703125" style="21" hidden="1" customWidth="1"/>
    <col min="14083" max="14084" width="17.5703125" style="21" hidden="1" customWidth="1"/>
    <col min="14085" max="14335" width="0" style="21" hidden="1"/>
    <col min="14336" max="14336" width="52.5703125" style="21" hidden="1" customWidth="1"/>
    <col min="14337" max="14337" width="16.42578125" style="21" hidden="1" customWidth="1"/>
    <col min="14338" max="14338" width="10.5703125" style="21" hidden="1" customWidth="1"/>
    <col min="14339" max="14340" width="17.5703125" style="21" hidden="1" customWidth="1"/>
    <col min="14341" max="14591" width="0" style="21" hidden="1"/>
    <col min="14592" max="14592" width="52.5703125" style="21" hidden="1" customWidth="1"/>
    <col min="14593" max="14593" width="16.42578125" style="21" hidden="1" customWidth="1"/>
    <col min="14594" max="14594" width="10.5703125" style="21" hidden="1" customWidth="1"/>
    <col min="14595" max="14596" width="17.5703125" style="21" hidden="1" customWidth="1"/>
    <col min="14597" max="14847" width="0" style="21" hidden="1"/>
    <col min="14848" max="14848" width="52.5703125" style="21" hidden="1" customWidth="1"/>
    <col min="14849" max="14849" width="16.42578125" style="21" hidden="1" customWidth="1"/>
    <col min="14850" max="14850" width="10.5703125" style="21" hidden="1" customWidth="1"/>
    <col min="14851" max="14852" width="17.5703125" style="21" hidden="1" customWidth="1"/>
    <col min="14853" max="15103" width="0" style="21" hidden="1"/>
    <col min="15104" max="15104" width="52.5703125" style="21" hidden="1" customWidth="1"/>
    <col min="15105" max="15105" width="16.42578125" style="21" hidden="1" customWidth="1"/>
    <col min="15106" max="15106" width="10.5703125" style="21" hidden="1" customWidth="1"/>
    <col min="15107" max="15108" width="17.5703125" style="21" hidden="1" customWidth="1"/>
    <col min="15109" max="15359" width="0" style="21" hidden="1"/>
    <col min="15360" max="15360" width="52.5703125" style="21" hidden="1" customWidth="1"/>
    <col min="15361" max="15361" width="16.42578125" style="21" hidden="1" customWidth="1"/>
    <col min="15362" max="15362" width="10.5703125" style="21" hidden="1" customWidth="1"/>
    <col min="15363" max="15364" width="17.5703125" style="21" hidden="1" customWidth="1"/>
    <col min="15365" max="15615" width="0" style="21" hidden="1"/>
    <col min="15616" max="15616" width="52.5703125" style="21" hidden="1" customWidth="1"/>
    <col min="15617" max="15617" width="16.42578125" style="21" hidden="1" customWidth="1"/>
    <col min="15618" max="15618" width="10.5703125" style="21" hidden="1" customWidth="1"/>
    <col min="15619" max="15620" width="17.5703125" style="21" hidden="1" customWidth="1"/>
    <col min="15621" max="15871" width="0" style="21" hidden="1"/>
    <col min="15872" max="15872" width="52.5703125" style="21" hidden="1" customWidth="1"/>
    <col min="15873" max="15873" width="16.42578125" style="21" hidden="1" customWidth="1"/>
    <col min="15874" max="15874" width="10.5703125" style="21" hidden="1" customWidth="1"/>
    <col min="15875" max="15876" width="17.5703125" style="21" hidden="1" customWidth="1"/>
    <col min="15877" max="16127" width="0" style="21" hidden="1"/>
    <col min="16128" max="16128" width="52.5703125" style="21" hidden="1" customWidth="1"/>
    <col min="16129" max="16129" width="16.42578125" style="21" hidden="1" customWidth="1"/>
    <col min="16130" max="16130" width="10.5703125" style="21" hidden="1" customWidth="1"/>
    <col min="16131" max="16132" width="17.5703125" style="21" hidden="1" customWidth="1"/>
    <col min="16133" max="16133" width="17.5703125" style="21" hidden="1"/>
    <col min="16134" max="16384" width="0" style="21" hidden="1"/>
  </cols>
  <sheetData>
    <row r="1" spans="1:4" ht="12.75" customHeight="1">
      <c r="A1" s="152" t="s">
        <v>31</v>
      </c>
      <c r="B1" s="174"/>
      <c r="C1" s="174"/>
      <c r="D1" s="174"/>
    </row>
    <row r="2" spans="1:4" ht="12.75">
      <c r="A2" s="25"/>
      <c r="B2" s="129"/>
      <c r="C2" s="129"/>
      <c r="D2" s="129"/>
    </row>
    <row r="3" spans="1:4">
      <c r="A3" s="154" t="s">
        <v>32</v>
      </c>
      <c r="B3" s="154" t="s">
        <v>20</v>
      </c>
      <c r="C3" s="154" t="s">
        <v>188</v>
      </c>
      <c r="D3" s="154" t="s">
        <v>187</v>
      </c>
    </row>
    <row r="4" spans="1:4">
      <c r="A4" s="139"/>
      <c r="B4" s="139"/>
      <c r="C4" s="139"/>
      <c r="D4" s="139"/>
    </row>
    <row r="5" spans="1:4" ht="22.5" customHeight="1">
      <c r="A5" s="30" t="s">
        <v>193</v>
      </c>
      <c r="B5" s="136" t="s">
        <v>39</v>
      </c>
      <c r="C5" s="136">
        <v>12</v>
      </c>
      <c r="D5" s="130" t="s">
        <v>194</v>
      </c>
    </row>
    <row r="6" spans="1:4" ht="22.5" customHeight="1">
      <c r="A6" s="30" t="s">
        <v>195</v>
      </c>
      <c r="B6" s="136" t="s">
        <v>38</v>
      </c>
      <c r="C6" s="136">
        <v>2</v>
      </c>
      <c r="D6" s="130" t="s">
        <v>196</v>
      </c>
    </row>
    <row r="7" spans="1:4" ht="22.5" customHeight="1">
      <c r="A7" s="30" t="s">
        <v>197</v>
      </c>
      <c r="B7" s="136" t="s">
        <v>39</v>
      </c>
      <c r="C7" s="136">
        <v>20</v>
      </c>
      <c r="D7" s="130" t="s">
        <v>198</v>
      </c>
    </row>
    <row r="8" spans="1:4" ht="22.5" customHeight="1">
      <c r="A8" s="30" t="s">
        <v>199</v>
      </c>
      <c r="B8" s="136" t="s">
        <v>215</v>
      </c>
      <c r="C8" s="136">
        <v>6</v>
      </c>
      <c r="D8" s="130" t="s">
        <v>200</v>
      </c>
    </row>
    <row r="9" spans="1:4" ht="22.5" customHeight="1">
      <c r="A9" s="30" t="s">
        <v>201</v>
      </c>
      <c r="B9" s="136" t="s">
        <v>39</v>
      </c>
      <c r="C9" s="136">
        <v>15</v>
      </c>
      <c r="D9" s="130"/>
    </row>
    <row r="10" spans="1:4" ht="22.5" customHeight="1">
      <c r="A10" s="30" t="s">
        <v>202</v>
      </c>
      <c r="B10" s="136" t="s">
        <v>39</v>
      </c>
      <c r="C10" s="136">
        <v>7</v>
      </c>
      <c r="D10" s="130"/>
    </row>
    <row r="11" spans="1:4" ht="22.5" customHeight="1">
      <c r="A11" s="30" t="s">
        <v>203</v>
      </c>
      <c r="B11" s="136" t="s">
        <v>37</v>
      </c>
      <c r="C11" s="136">
        <v>1</v>
      </c>
      <c r="D11" s="130" t="s">
        <v>120</v>
      </c>
    </row>
    <row r="12" spans="1:4" ht="22.5" customHeight="1">
      <c r="A12" s="30" t="s">
        <v>204</v>
      </c>
      <c r="B12" s="136" t="s">
        <v>39</v>
      </c>
      <c r="C12" s="136">
        <v>2</v>
      </c>
      <c r="D12" s="130" t="s">
        <v>205</v>
      </c>
    </row>
    <row r="13" spans="1:4" ht="22.5" customHeight="1">
      <c r="A13" s="30" t="s">
        <v>206</v>
      </c>
      <c r="B13" s="136" t="s">
        <v>39</v>
      </c>
      <c r="C13" s="136">
        <v>2</v>
      </c>
      <c r="D13" s="130" t="s">
        <v>120</v>
      </c>
    </row>
    <row r="14" spans="1:4" ht="22.5" customHeight="1">
      <c r="A14" s="30" t="s">
        <v>207</v>
      </c>
      <c r="B14" s="136" t="s">
        <v>39</v>
      </c>
      <c r="C14" s="136">
        <v>4</v>
      </c>
      <c r="D14" s="130" t="s">
        <v>208</v>
      </c>
    </row>
    <row r="15" spans="1:4" ht="22.5" customHeight="1">
      <c r="A15" s="30" t="s">
        <v>209</v>
      </c>
      <c r="B15" s="136" t="s">
        <v>215</v>
      </c>
      <c r="C15" s="136">
        <v>4</v>
      </c>
      <c r="D15" s="130" t="s">
        <v>210</v>
      </c>
    </row>
    <row r="16" spans="1:4" ht="22.5" customHeight="1">
      <c r="A16" s="30" t="s">
        <v>222</v>
      </c>
      <c r="B16" s="136" t="s">
        <v>38</v>
      </c>
      <c r="C16" s="136">
        <v>1</v>
      </c>
      <c r="D16" s="130" t="s">
        <v>223</v>
      </c>
    </row>
    <row r="17" spans="1:4" ht="22.5" customHeight="1">
      <c r="A17" s="30" t="s">
        <v>224</v>
      </c>
      <c r="B17" s="136" t="s">
        <v>39</v>
      </c>
      <c r="C17" s="136">
        <v>3</v>
      </c>
      <c r="D17" s="130" t="s">
        <v>225</v>
      </c>
    </row>
    <row r="18" spans="1:4" ht="22.5" customHeight="1">
      <c r="A18" s="30" t="s">
        <v>226</v>
      </c>
      <c r="B18" s="136" t="s">
        <v>38</v>
      </c>
      <c r="C18" s="136">
        <v>10</v>
      </c>
      <c r="D18" s="130" t="s">
        <v>227</v>
      </c>
    </row>
    <row r="19" spans="1:4" ht="22.5" customHeight="1">
      <c r="A19" s="30" t="s">
        <v>228</v>
      </c>
      <c r="B19" s="136" t="s">
        <v>38</v>
      </c>
      <c r="C19" s="136">
        <v>1</v>
      </c>
      <c r="D19" s="130" t="s">
        <v>229</v>
      </c>
    </row>
    <row r="20" spans="1:4" ht="22.5" customHeight="1">
      <c r="A20" s="30" t="s">
        <v>230</v>
      </c>
      <c r="B20" s="136" t="s">
        <v>37</v>
      </c>
      <c r="C20" s="136">
        <v>2</v>
      </c>
      <c r="D20" s="130" t="s">
        <v>120</v>
      </c>
    </row>
    <row r="21" spans="1:4" ht="22.5" customHeight="1">
      <c r="A21" s="30" t="s">
        <v>231</v>
      </c>
      <c r="B21" s="136" t="s">
        <v>38</v>
      </c>
      <c r="C21" s="136">
        <v>3</v>
      </c>
      <c r="D21" s="130" t="s">
        <v>232</v>
      </c>
    </row>
    <row r="22" spans="1:4" ht="22.5" customHeight="1">
      <c r="A22" s="30" t="s">
        <v>233</v>
      </c>
      <c r="B22" s="136" t="s">
        <v>37</v>
      </c>
      <c r="C22" s="136">
        <v>3</v>
      </c>
      <c r="D22" s="130" t="s">
        <v>120</v>
      </c>
    </row>
    <row r="23" spans="1:4" ht="22.5" customHeight="1">
      <c r="A23" s="30" t="s">
        <v>234</v>
      </c>
      <c r="B23" s="136" t="s">
        <v>37</v>
      </c>
      <c r="C23" s="136">
        <v>2</v>
      </c>
      <c r="D23" s="130" t="s">
        <v>120</v>
      </c>
    </row>
    <row r="24" spans="1:4" ht="22.5" customHeight="1">
      <c r="A24" s="30" t="s">
        <v>235</v>
      </c>
      <c r="B24" s="136" t="s">
        <v>39</v>
      </c>
      <c r="C24" s="136">
        <v>1</v>
      </c>
      <c r="D24" s="130" t="s">
        <v>236</v>
      </c>
    </row>
    <row r="25" spans="1:4" ht="22.5" customHeight="1">
      <c r="A25" s="30" t="s">
        <v>237</v>
      </c>
      <c r="B25" s="136" t="s">
        <v>39</v>
      </c>
      <c r="C25" s="136">
        <v>1</v>
      </c>
      <c r="D25" s="130" t="s">
        <v>238</v>
      </c>
    </row>
    <row r="26" spans="1:4" ht="22.5" customHeight="1">
      <c r="A26" s="30" t="s">
        <v>239</v>
      </c>
      <c r="B26" s="136" t="s">
        <v>39</v>
      </c>
      <c r="C26" s="136">
        <v>1</v>
      </c>
      <c r="D26" s="130" t="s">
        <v>120</v>
      </c>
    </row>
    <row r="27" spans="1:4"/>
    <row r="28" spans="1:4"/>
    <row r="29" spans="1:4"/>
    <row r="30" spans="1:4"/>
    <row r="31" spans="1:4"/>
    <row r="32" spans="1:4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</sheetData>
  <sheetProtection insertColumns="0" deleteColumns="0" deleteRows="0"/>
  <mergeCells count="5">
    <mergeCell ref="A3:A4"/>
    <mergeCell ref="B3:B4"/>
    <mergeCell ref="C3:C4"/>
    <mergeCell ref="D3:D4"/>
    <mergeCell ref="A1:D1"/>
  </mergeCells>
  <pageMargins left="1.299212598425197" right="0.51181102362204722" top="1.1811023622047245" bottom="0.78740157480314965" header="0.31496062992125984" footer="0.31496062992125984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showGridLines="0" view="pageBreakPreview" topLeftCell="A109" zoomScaleNormal="100" zoomScaleSheetLayoutView="100" workbookViewId="0">
      <selection activeCell="A26" sqref="A26:D26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45"/>
      <c r="C1" s="45"/>
      <c r="D1" s="46"/>
    </row>
    <row r="2" spans="1:4" ht="12.75">
      <c r="A2" s="5" t="s">
        <v>1</v>
      </c>
      <c r="B2" s="47"/>
      <c r="C2" s="47"/>
      <c r="D2" s="48"/>
    </row>
    <row r="3" spans="1:4" ht="12.75">
      <c r="A3" s="5" t="s">
        <v>2</v>
      </c>
      <c r="B3" s="47"/>
      <c r="C3" s="47"/>
      <c r="D3" s="48"/>
    </row>
    <row r="4" spans="1:4" ht="12.75">
      <c r="A4" s="5" t="s">
        <v>3</v>
      </c>
      <c r="B4" s="47"/>
      <c r="C4" s="47"/>
      <c r="D4" s="48"/>
    </row>
    <row r="5" spans="1:4" ht="12.75">
      <c r="A5" s="5" t="s">
        <v>4</v>
      </c>
      <c r="B5" s="47"/>
      <c r="C5" s="47"/>
      <c r="D5" s="48"/>
    </row>
    <row r="6" spans="1:4">
      <c r="A6" s="47"/>
      <c r="B6" s="47"/>
      <c r="C6" s="47"/>
      <c r="D6" s="47"/>
    </row>
    <row r="7" spans="1:4" ht="12.75">
      <c r="A7" s="145" t="s">
        <v>5</v>
      </c>
      <c r="B7" s="145"/>
      <c r="C7" s="146" t="s">
        <v>189</v>
      </c>
      <c r="D7" s="146"/>
    </row>
    <row r="8" spans="1:4" ht="12.75">
      <c r="A8" s="145" t="s">
        <v>7</v>
      </c>
      <c r="B8" s="145"/>
      <c r="C8" s="147" t="s">
        <v>8</v>
      </c>
      <c r="D8" s="147"/>
    </row>
    <row r="9" spans="1:4"/>
    <row r="10" spans="1:4" ht="12.75">
      <c r="A10" s="49"/>
      <c r="B10" s="49"/>
      <c r="C10" s="49"/>
      <c r="D10" s="49"/>
    </row>
    <row r="11" spans="1:4" ht="12.75">
      <c r="A11" s="50" t="s">
        <v>54</v>
      </c>
      <c r="B11" s="181" t="s">
        <v>55</v>
      </c>
      <c r="C11" s="181"/>
      <c r="D11" s="51">
        <f>[1]PARÂMETROS!B20</f>
        <v>0</v>
      </c>
    </row>
    <row r="12" spans="1:4" ht="12.75">
      <c r="A12" s="50" t="s">
        <v>56</v>
      </c>
      <c r="B12" s="181" t="s">
        <v>57</v>
      </c>
      <c r="C12" s="181"/>
      <c r="D12" s="52" t="s">
        <v>179</v>
      </c>
    </row>
    <row r="13" spans="1:4" ht="12.75">
      <c r="A13" s="50" t="s">
        <v>58</v>
      </c>
      <c r="B13" s="181" t="s">
        <v>59</v>
      </c>
      <c r="C13" s="181"/>
      <c r="D13" s="53">
        <v>2022</v>
      </c>
    </row>
    <row r="14" spans="1:4" ht="12.75">
      <c r="A14" s="50" t="s">
        <v>60</v>
      </c>
      <c r="B14" s="220" t="s">
        <v>61</v>
      </c>
      <c r="C14" s="221"/>
      <c r="D14" s="54"/>
    </row>
    <row r="15" spans="1:4" ht="12.75">
      <c r="A15" s="50" t="s">
        <v>62</v>
      </c>
      <c r="B15" s="181" t="s">
        <v>63</v>
      </c>
      <c r="C15" s="181"/>
      <c r="D15" s="50">
        <v>12</v>
      </c>
    </row>
    <row r="16" spans="1:4">
      <c r="A16" s="55"/>
      <c r="B16" s="55"/>
      <c r="C16" s="56"/>
      <c r="D16" s="55"/>
    </row>
    <row r="17" spans="1:4" ht="12.75">
      <c r="A17" s="144" t="s">
        <v>64</v>
      </c>
      <c r="B17" s="144"/>
      <c r="C17" s="144"/>
      <c r="D17" s="144"/>
    </row>
    <row r="18" spans="1:4" ht="30" customHeight="1">
      <c r="A18" s="219" t="s">
        <v>65</v>
      </c>
      <c r="B18" s="219"/>
      <c r="C18" s="219"/>
      <c r="D18" s="219"/>
    </row>
    <row r="19" spans="1:4" ht="12.75">
      <c r="A19" s="50">
        <v>1</v>
      </c>
      <c r="B19" s="181" t="s">
        <v>66</v>
      </c>
      <c r="C19" s="181"/>
      <c r="D19" s="50" t="s">
        <v>276</v>
      </c>
    </row>
    <row r="20" spans="1:4" ht="12.75">
      <c r="A20" s="50">
        <v>2</v>
      </c>
      <c r="B20" s="181" t="s">
        <v>67</v>
      </c>
      <c r="C20" s="181"/>
      <c r="D20" s="50" t="s">
        <v>68</v>
      </c>
    </row>
    <row r="21" spans="1:4" ht="12.75">
      <c r="A21" s="50">
        <v>3</v>
      </c>
      <c r="B21" s="181" t="s">
        <v>69</v>
      </c>
      <c r="C21" s="181"/>
      <c r="D21" s="123">
        <v>0</v>
      </c>
    </row>
    <row r="22" spans="1:4" ht="26.25" customHeight="1">
      <c r="A22" s="50">
        <v>4</v>
      </c>
      <c r="B22" s="181" t="s">
        <v>70</v>
      </c>
      <c r="C22" s="181"/>
      <c r="D22" s="50" t="s">
        <v>277</v>
      </c>
    </row>
    <row r="23" spans="1:4" ht="12.75">
      <c r="A23" s="50">
        <v>5</v>
      </c>
      <c r="B23" s="181" t="s">
        <v>71</v>
      </c>
      <c r="C23" s="181"/>
      <c r="D23" s="51"/>
    </row>
    <row r="24" spans="1:4" ht="12.75">
      <c r="A24" s="57"/>
      <c r="B24" s="57"/>
      <c r="C24" s="57"/>
      <c r="D24" s="58"/>
    </row>
    <row r="25" spans="1:4" ht="12.75">
      <c r="A25" s="57"/>
      <c r="B25" s="57"/>
      <c r="C25" s="57"/>
      <c r="D25" s="58"/>
    </row>
    <row r="26" spans="1:4" ht="12.75">
      <c r="A26" s="144" t="s">
        <v>72</v>
      </c>
      <c r="B26" s="144"/>
      <c r="C26" s="144"/>
      <c r="D26" s="144"/>
    </row>
    <row r="27" spans="1:4" ht="12.75">
      <c r="A27" s="59">
        <v>1</v>
      </c>
      <c r="B27" s="219" t="s">
        <v>73</v>
      </c>
      <c r="C27" s="219"/>
      <c r="D27" s="59" t="s">
        <v>74</v>
      </c>
    </row>
    <row r="28" spans="1:4" ht="12.75">
      <c r="A28" s="60" t="s">
        <v>54</v>
      </c>
      <c r="B28" s="181" t="s">
        <v>75</v>
      </c>
      <c r="C28" s="181"/>
      <c r="D28" s="124">
        <f>D21</f>
        <v>0</v>
      </c>
    </row>
    <row r="29" spans="1:4" ht="12.75">
      <c r="A29" s="60" t="s">
        <v>56</v>
      </c>
      <c r="B29" s="181" t="s">
        <v>76</v>
      </c>
      <c r="C29" s="181"/>
      <c r="D29" s="124"/>
    </row>
    <row r="30" spans="1:4" ht="15" customHeight="1">
      <c r="A30" s="212" t="s">
        <v>77</v>
      </c>
      <c r="B30" s="213"/>
      <c r="C30" s="214"/>
      <c r="D30" s="62">
        <f>SUM(D28:D29)</f>
        <v>0</v>
      </c>
    </row>
    <row r="31" spans="1:4" ht="24" customHeight="1">
      <c r="A31" s="215" t="s">
        <v>78</v>
      </c>
      <c r="B31" s="216"/>
      <c r="C31" s="216"/>
      <c r="D31" s="216"/>
    </row>
    <row r="32" spans="1:4" ht="12.75">
      <c r="A32" s="217"/>
      <c r="B32" s="218"/>
      <c r="C32" s="218"/>
      <c r="D32" s="218"/>
    </row>
    <row r="33" spans="1:4" ht="15" customHeight="1">
      <c r="A33" s="217" t="s">
        <v>79</v>
      </c>
      <c r="B33" s="218"/>
      <c r="C33" s="218"/>
      <c r="D33" s="218"/>
    </row>
    <row r="34" spans="1:4" ht="15" customHeight="1">
      <c r="A34" s="217" t="s">
        <v>80</v>
      </c>
      <c r="B34" s="218"/>
      <c r="C34" s="218"/>
      <c r="D34" s="218"/>
    </row>
    <row r="35" spans="1:4" ht="25.5" customHeight="1">
      <c r="A35" s="63" t="s">
        <v>81</v>
      </c>
      <c r="B35" s="63" t="s">
        <v>82</v>
      </c>
      <c r="C35" s="63" t="s">
        <v>83</v>
      </c>
      <c r="D35" s="63" t="s">
        <v>74</v>
      </c>
    </row>
    <row r="36" spans="1:4" ht="12.75">
      <c r="A36" s="64" t="s">
        <v>54</v>
      </c>
      <c r="B36" s="65" t="s">
        <v>84</v>
      </c>
      <c r="C36" s="66">
        <v>8.3299999999999999E-2</v>
      </c>
      <c r="D36" s="67">
        <f>C36*D30</f>
        <v>0</v>
      </c>
    </row>
    <row r="37" spans="1:4" ht="26.25" customHeight="1">
      <c r="A37" s="114" t="s">
        <v>56</v>
      </c>
      <c r="B37" s="83" t="s">
        <v>85</v>
      </c>
      <c r="C37" s="115">
        <v>2.7799999999999998E-2</v>
      </c>
      <c r="D37" s="116">
        <f>D30*C37</f>
        <v>0</v>
      </c>
    </row>
    <row r="38" spans="1:4" ht="12.75">
      <c r="A38" s="175" t="s">
        <v>86</v>
      </c>
      <c r="B38" s="175"/>
      <c r="C38" s="68">
        <f>SUM(C36:C37)</f>
        <v>0.1111</v>
      </c>
      <c r="D38" s="69">
        <f>SUM(D36:D37)</f>
        <v>0</v>
      </c>
    </row>
    <row r="39" spans="1:4" ht="12.75">
      <c r="A39" s="64" t="s">
        <v>58</v>
      </c>
      <c r="B39" s="65" t="s">
        <v>87</v>
      </c>
      <c r="C39" s="66">
        <f>C38*C55</f>
        <v>4.0884800000000006E-2</v>
      </c>
      <c r="D39" s="67">
        <f>D30*C39</f>
        <v>0</v>
      </c>
    </row>
    <row r="40" spans="1:4" ht="12.75">
      <c r="A40" s="175" t="s">
        <v>88</v>
      </c>
      <c r="B40" s="175"/>
      <c r="C40" s="68">
        <f>SUM(C38:C39)</f>
        <v>0.1519848</v>
      </c>
      <c r="D40" s="69">
        <f>SUM(D38:D39)</f>
        <v>0</v>
      </c>
    </row>
    <row r="41" spans="1:4" ht="53.25" customHeight="1">
      <c r="A41" s="199" t="s">
        <v>89</v>
      </c>
      <c r="B41" s="200"/>
      <c r="C41" s="200"/>
      <c r="D41" s="201"/>
    </row>
    <row r="42" spans="1:4" ht="40.5" customHeight="1">
      <c r="A42" s="202" t="s">
        <v>90</v>
      </c>
      <c r="B42" s="203"/>
      <c r="C42" s="203"/>
      <c r="D42" s="204"/>
    </row>
    <row r="43" spans="1:4" ht="51.75" customHeight="1">
      <c r="A43" s="205" t="s">
        <v>91</v>
      </c>
      <c r="B43" s="206"/>
      <c r="C43" s="206"/>
      <c r="D43" s="207"/>
    </row>
    <row r="44" spans="1:4" ht="15" customHeight="1">
      <c r="A44" s="70"/>
      <c r="B44" s="71"/>
      <c r="C44" s="71"/>
      <c r="D44" s="71"/>
    </row>
    <row r="45" spans="1:4" ht="25.5" customHeight="1">
      <c r="A45" s="188" t="s">
        <v>92</v>
      </c>
      <c r="B45" s="189"/>
      <c r="C45" s="189"/>
      <c r="D45" s="189"/>
    </row>
    <row r="46" spans="1:4" ht="17.25" customHeight="1">
      <c r="A46" s="72" t="s">
        <v>93</v>
      </c>
      <c r="B46" s="72" t="s">
        <v>94</v>
      </c>
      <c r="C46" s="72" t="s">
        <v>83</v>
      </c>
      <c r="D46" s="72" t="s">
        <v>74</v>
      </c>
    </row>
    <row r="47" spans="1:4" ht="12.75">
      <c r="A47" s="73" t="s">
        <v>54</v>
      </c>
      <c r="B47" s="74" t="s">
        <v>95</v>
      </c>
      <c r="C47" s="75">
        <f>[1]PARÂMETROS!B35</f>
        <v>0.2</v>
      </c>
      <c r="D47" s="76">
        <f>D30*C47</f>
        <v>0</v>
      </c>
    </row>
    <row r="48" spans="1:4" ht="12.75">
      <c r="A48" s="73" t="s">
        <v>56</v>
      </c>
      <c r="B48" s="74" t="s">
        <v>96</v>
      </c>
      <c r="C48" s="75">
        <f>[1]PARÂMETROS!B36</f>
        <v>2.5000000000000001E-2</v>
      </c>
      <c r="D48" s="76">
        <f>D30*C48</f>
        <v>0</v>
      </c>
    </row>
    <row r="49" spans="1:4" ht="12.75">
      <c r="A49" s="73" t="s">
        <v>58</v>
      </c>
      <c r="B49" s="74" t="s">
        <v>97</v>
      </c>
      <c r="C49" s="75">
        <v>0.03</v>
      </c>
      <c r="D49" s="125">
        <f>D30*C49</f>
        <v>0</v>
      </c>
    </row>
    <row r="50" spans="1:4" ht="12.75">
      <c r="A50" s="73" t="s">
        <v>60</v>
      </c>
      <c r="B50" s="74" t="s">
        <v>98</v>
      </c>
      <c r="C50" s="75">
        <f>[1]PARÂMETROS!B38</f>
        <v>1.4999999999999999E-2</v>
      </c>
      <c r="D50" s="76">
        <f>D30*C50</f>
        <v>0</v>
      </c>
    </row>
    <row r="51" spans="1:4" ht="12.75">
      <c r="A51" s="73" t="s">
        <v>62</v>
      </c>
      <c r="B51" s="74" t="s">
        <v>99</v>
      </c>
      <c r="C51" s="75">
        <f>[1]PARÂMETROS!B39</f>
        <v>0.01</v>
      </c>
      <c r="D51" s="76">
        <f>D30*C51</f>
        <v>0</v>
      </c>
    </row>
    <row r="52" spans="1:4" ht="12.75">
      <c r="A52" s="73" t="s">
        <v>100</v>
      </c>
      <c r="B52" s="74" t="s">
        <v>101</v>
      </c>
      <c r="C52" s="75">
        <f>[1]PARÂMETROS!B40</f>
        <v>6.0000000000000001E-3</v>
      </c>
      <c r="D52" s="76">
        <f>D30*C52</f>
        <v>0</v>
      </c>
    </row>
    <row r="53" spans="1:4" ht="12.75">
      <c r="A53" s="73" t="s">
        <v>102</v>
      </c>
      <c r="B53" s="74" t="s">
        <v>103</v>
      </c>
      <c r="C53" s="75">
        <f>[1]PARÂMETROS!B41</f>
        <v>2E-3</v>
      </c>
      <c r="D53" s="76">
        <f>D30*C53</f>
        <v>0</v>
      </c>
    </row>
    <row r="54" spans="1:4" ht="12.75">
      <c r="A54" s="73" t="s">
        <v>104</v>
      </c>
      <c r="B54" s="74" t="s">
        <v>105</v>
      </c>
      <c r="C54" s="75">
        <f>[1]PARÂMETROS!B42</f>
        <v>0.08</v>
      </c>
      <c r="D54" s="76">
        <f>D30*C54</f>
        <v>0</v>
      </c>
    </row>
    <row r="55" spans="1:4" ht="12.75">
      <c r="A55" s="198" t="s">
        <v>106</v>
      </c>
      <c r="B55" s="198"/>
      <c r="C55" s="77">
        <f>SUM(C47:C54)</f>
        <v>0.36800000000000005</v>
      </c>
      <c r="D55" s="78">
        <f>SUM(D47:D54)</f>
        <v>0</v>
      </c>
    </row>
    <row r="56" spans="1:4" ht="27" customHeight="1">
      <c r="A56" s="199" t="s">
        <v>107</v>
      </c>
      <c r="B56" s="200"/>
      <c r="C56" s="200"/>
      <c r="D56" s="201"/>
    </row>
    <row r="57" spans="1:4" ht="27" customHeight="1">
      <c r="A57" s="202" t="s">
        <v>108</v>
      </c>
      <c r="B57" s="203"/>
      <c r="C57" s="203"/>
      <c r="D57" s="204"/>
    </row>
    <row r="58" spans="1:4" ht="27" customHeight="1">
      <c r="A58" s="205" t="s">
        <v>109</v>
      </c>
      <c r="B58" s="206"/>
      <c r="C58" s="206"/>
      <c r="D58" s="207"/>
    </row>
    <row r="59" spans="1:4" ht="15" customHeight="1">
      <c r="A59" s="71"/>
      <c r="B59" s="71"/>
      <c r="C59" s="71"/>
      <c r="D59" s="71"/>
    </row>
    <row r="60" spans="1:4" ht="15" customHeight="1">
      <c r="A60" s="188" t="s">
        <v>110</v>
      </c>
      <c r="B60" s="189"/>
      <c r="C60" s="189"/>
      <c r="D60" s="189"/>
    </row>
    <row r="61" spans="1:4" ht="25.5">
      <c r="A61" s="79" t="s">
        <v>111</v>
      </c>
      <c r="B61" s="79" t="s">
        <v>112</v>
      </c>
      <c r="C61" s="79" t="s">
        <v>113</v>
      </c>
      <c r="D61" s="79" t="s">
        <v>114</v>
      </c>
    </row>
    <row r="62" spans="1:4" ht="12.75">
      <c r="A62" s="80" t="s">
        <v>54</v>
      </c>
      <c r="B62" s="81" t="s">
        <v>115</v>
      </c>
      <c r="C62" s="124">
        <v>0</v>
      </c>
      <c r="D62" s="61">
        <f>IF((C62*22*2)-(D28*6%)&gt;0,(C62*22*2)-(D28*6%),0)</f>
        <v>0</v>
      </c>
    </row>
    <row r="63" spans="1:4" ht="24">
      <c r="A63" s="118" t="s">
        <v>56</v>
      </c>
      <c r="B63" s="82" t="s">
        <v>180</v>
      </c>
      <c r="C63" s="126">
        <v>0</v>
      </c>
      <c r="D63" s="117">
        <f>C63*22</f>
        <v>0</v>
      </c>
    </row>
    <row r="64" spans="1:4" ht="12.75">
      <c r="A64" s="80" t="s">
        <v>58</v>
      </c>
      <c r="B64" s="83" t="s">
        <v>181</v>
      </c>
      <c r="C64" s="208">
        <v>0</v>
      </c>
      <c r="D64" s="209"/>
    </row>
    <row r="65" spans="1:4" ht="12.75">
      <c r="A65" s="80" t="s">
        <v>60</v>
      </c>
      <c r="B65" s="84" t="s">
        <v>182</v>
      </c>
      <c r="C65" s="208">
        <v>0</v>
      </c>
      <c r="D65" s="209"/>
    </row>
    <row r="66" spans="1:4" ht="12.75">
      <c r="A66" s="80" t="s">
        <v>62</v>
      </c>
      <c r="B66" s="84" t="s">
        <v>183</v>
      </c>
      <c r="C66" s="208">
        <v>0</v>
      </c>
      <c r="D66" s="209"/>
    </row>
    <row r="67" spans="1:4" ht="12.75">
      <c r="A67" s="80" t="s">
        <v>100</v>
      </c>
      <c r="B67" s="84" t="s">
        <v>184</v>
      </c>
      <c r="C67" s="208">
        <v>0</v>
      </c>
      <c r="D67" s="209"/>
    </row>
    <row r="68" spans="1:4" ht="15" customHeight="1">
      <c r="A68" s="177" t="s">
        <v>116</v>
      </c>
      <c r="B68" s="178"/>
      <c r="C68" s="210">
        <f>D62+D63+C64+C65+C66+C67</f>
        <v>0</v>
      </c>
      <c r="D68" s="211"/>
    </row>
    <row r="69" spans="1:4" ht="27" customHeight="1">
      <c r="A69" s="196" t="s">
        <v>117</v>
      </c>
      <c r="B69" s="197"/>
      <c r="C69" s="197"/>
      <c r="D69" s="197"/>
    </row>
    <row r="70" spans="1:4">
      <c r="A70" s="191"/>
      <c r="B70" s="192"/>
      <c r="C70" s="192"/>
      <c r="D70" s="192"/>
    </row>
    <row r="71" spans="1:4" ht="29.25" customHeight="1">
      <c r="A71" s="188" t="s">
        <v>118</v>
      </c>
      <c r="B71" s="189"/>
      <c r="C71" s="189"/>
      <c r="D71" s="189"/>
    </row>
    <row r="72" spans="1:4" ht="12.75">
      <c r="A72" s="63">
        <v>2</v>
      </c>
      <c r="B72" s="63" t="s">
        <v>119</v>
      </c>
      <c r="C72" s="63" t="s">
        <v>83</v>
      </c>
      <c r="D72" s="63" t="s">
        <v>74</v>
      </c>
    </row>
    <row r="73" spans="1:4" ht="25.5">
      <c r="A73" s="50" t="s">
        <v>81</v>
      </c>
      <c r="B73" s="84" t="s">
        <v>82</v>
      </c>
      <c r="C73" s="119">
        <f>C40</f>
        <v>0.1519848</v>
      </c>
      <c r="D73" s="100">
        <f>D40</f>
        <v>0</v>
      </c>
    </row>
    <row r="74" spans="1:4" ht="12.75">
      <c r="A74" s="50" t="s">
        <v>93</v>
      </c>
      <c r="B74" s="84" t="s">
        <v>94</v>
      </c>
      <c r="C74" s="119">
        <f>C55</f>
        <v>0.36800000000000005</v>
      </c>
      <c r="D74" s="100">
        <f>D55</f>
        <v>0</v>
      </c>
    </row>
    <row r="75" spans="1:4" ht="12.75">
      <c r="A75" s="50" t="s">
        <v>111</v>
      </c>
      <c r="B75" s="84" t="s">
        <v>112</v>
      </c>
      <c r="C75" s="119"/>
      <c r="D75" s="100">
        <f>C68</f>
        <v>0</v>
      </c>
    </row>
    <row r="76" spans="1:4" ht="12.75">
      <c r="A76" s="175" t="s">
        <v>121</v>
      </c>
      <c r="B76" s="175"/>
      <c r="C76" s="89" t="s">
        <v>120</v>
      </c>
      <c r="D76" s="90">
        <f>SUM(D73:D75)</f>
        <v>0</v>
      </c>
    </row>
    <row r="77" spans="1:4">
      <c r="A77" s="91"/>
      <c r="B77" s="92"/>
      <c r="C77" s="92"/>
      <c r="D77" s="92"/>
    </row>
    <row r="78" spans="1:4">
      <c r="A78" s="91"/>
      <c r="B78" s="92"/>
      <c r="C78" s="92"/>
      <c r="D78" s="92"/>
    </row>
    <row r="79" spans="1:4" ht="27" customHeight="1">
      <c r="A79" s="188" t="s">
        <v>122</v>
      </c>
      <c r="B79" s="189"/>
      <c r="C79" s="189"/>
      <c r="D79" s="189"/>
    </row>
    <row r="80" spans="1:4" ht="18.75" customHeight="1">
      <c r="A80" s="63">
        <v>3</v>
      </c>
      <c r="B80" s="63" t="s">
        <v>123</v>
      </c>
      <c r="C80" s="63" t="s">
        <v>83</v>
      </c>
      <c r="D80" s="63" t="s">
        <v>74</v>
      </c>
    </row>
    <row r="81" spans="1:4" ht="12.75">
      <c r="A81" s="50" t="s">
        <v>54</v>
      </c>
      <c r="B81" s="84" t="s">
        <v>124</v>
      </c>
      <c r="C81" s="93">
        <v>4.1999999999999997E-3</v>
      </c>
      <c r="D81" s="100">
        <f t="shared" ref="D81:D86" si="0">D$30*C81</f>
        <v>0</v>
      </c>
    </row>
    <row r="82" spans="1:4" ht="37.5">
      <c r="A82" s="50" t="s">
        <v>56</v>
      </c>
      <c r="B82" s="84" t="s">
        <v>125</v>
      </c>
      <c r="C82" s="93">
        <f>C81*C54</f>
        <v>3.3599999999999998E-4</v>
      </c>
      <c r="D82" s="100">
        <f t="shared" si="0"/>
        <v>0</v>
      </c>
    </row>
    <row r="83" spans="1:4" ht="62.25">
      <c r="A83" s="50" t="s">
        <v>58</v>
      </c>
      <c r="B83" s="84" t="s">
        <v>126</v>
      </c>
      <c r="C83" s="93">
        <f>40%*C55*C81</f>
        <v>6.1824000000000004E-4</v>
      </c>
      <c r="D83" s="100">
        <f t="shared" si="0"/>
        <v>0</v>
      </c>
    </row>
    <row r="84" spans="1:4" ht="12.75">
      <c r="A84" s="50" t="s">
        <v>60</v>
      </c>
      <c r="B84" s="84" t="s">
        <v>127</v>
      </c>
      <c r="C84" s="93">
        <v>1.9400000000000001E-2</v>
      </c>
      <c r="D84" s="100">
        <f t="shared" si="0"/>
        <v>0</v>
      </c>
    </row>
    <row r="85" spans="1:4" ht="62.25">
      <c r="A85" s="50" t="s">
        <v>62</v>
      </c>
      <c r="B85" s="84" t="s">
        <v>128</v>
      </c>
      <c r="C85" s="93">
        <f>C55*C84</f>
        <v>7.1392000000000009E-3</v>
      </c>
      <c r="D85" s="100">
        <f t="shared" si="0"/>
        <v>0</v>
      </c>
    </row>
    <row r="86" spans="1:4" ht="62.25">
      <c r="A86" s="50" t="s">
        <v>100</v>
      </c>
      <c r="B86" s="84" t="s">
        <v>129</v>
      </c>
      <c r="C86" s="93">
        <f>40%*C55*C84</f>
        <v>2.8556800000000006E-3</v>
      </c>
      <c r="D86" s="100">
        <f t="shared" si="0"/>
        <v>0</v>
      </c>
    </row>
    <row r="87" spans="1:4" ht="12.75">
      <c r="A87" s="175" t="s">
        <v>130</v>
      </c>
      <c r="B87" s="175"/>
      <c r="C87" s="94">
        <f>SUM(C81:C86)</f>
        <v>3.4549120000000003E-2</v>
      </c>
      <c r="D87" s="90">
        <f>SUM(D81:D86)</f>
        <v>0</v>
      </c>
    </row>
    <row r="88" spans="1:4" ht="66" customHeight="1">
      <c r="A88" s="193" t="s">
        <v>131</v>
      </c>
      <c r="B88" s="194"/>
      <c r="C88" s="194"/>
      <c r="D88" s="194"/>
    </row>
    <row r="89" spans="1:4" ht="12.75">
      <c r="A89" s="70"/>
      <c r="B89" s="71"/>
      <c r="C89" s="71"/>
      <c r="D89" s="71"/>
    </row>
    <row r="90" spans="1:4" ht="12.75">
      <c r="A90" s="188" t="s">
        <v>132</v>
      </c>
      <c r="B90" s="189"/>
      <c r="C90" s="189"/>
      <c r="D90" s="189"/>
    </row>
    <row r="91" spans="1:4"/>
    <row r="92" spans="1:4" ht="51" customHeight="1">
      <c r="A92" s="156" t="s">
        <v>133</v>
      </c>
      <c r="B92" s="157"/>
      <c r="C92" s="157"/>
      <c r="D92" s="158"/>
    </row>
    <row r="93" spans="1:4" ht="12.75">
      <c r="A93" s="95"/>
      <c r="B93" s="96"/>
      <c r="C93" s="96"/>
      <c r="D93" s="96"/>
    </row>
    <row r="94" spans="1:4" ht="24.75" customHeight="1">
      <c r="A94" s="188" t="s">
        <v>134</v>
      </c>
      <c r="B94" s="189"/>
      <c r="C94" s="189"/>
      <c r="D94" s="189"/>
    </row>
    <row r="95" spans="1:4" ht="19.5" customHeight="1">
      <c r="A95" s="63" t="s">
        <v>135</v>
      </c>
      <c r="B95" s="63" t="s">
        <v>136</v>
      </c>
      <c r="C95" s="63" t="s">
        <v>83</v>
      </c>
      <c r="D95" s="63" t="s">
        <v>74</v>
      </c>
    </row>
    <row r="96" spans="1:4" ht="38.25">
      <c r="A96" s="50" t="s">
        <v>54</v>
      </c>
      <c r="B96" s="84" t="s">
        <v>137</v>
      </c>
      <c r="C96" s="97">
        <v>9.9400000000000002E-2</v>
      </c>
      <c r="D96" s="100">
        <f t="shared" ref="D96:D101" si="1">D$30*C96</f>
        <v>0</v>
      </c>
    </row>
    <row r="97" spans="1:4" ht="12.75">
      <c r="A97" s="50" t="s">
        <v>56</v>
      </c>
      <c r="B97" s="84" t="s">
        <v>138</v>
      </c>
      <c r="C97" s="127"/>
      <c r="D97" s="100">
        <f t="shared" si="1"/>
        <v>0</v>
      </c>
    </row>
    <row r="98" spans="1:4" ht="12.75">
      <c r="A98" s="50" t="s">
        <v>58</v>
      </c>
      <c r="B98" s="84" t="s">
        <v>139</v>
      </c>
      <c r="C98" s="127"/>
      <c r="D98" s="100">
        <f t="shared" si="1"/>
        <v>0</v>
      </c>
    </row>
    <row r="99" spans="1:4" ht="25.5">
      <c r="A99" s="50" t="s">
        <v>60</v>
      </c>
      <c r="B99" s="84" t="s">
        <v>140</v>
      </c>
      <c r="C99" s="127"/>
      <c r="D99" s="100">
        <f t="shared" si="1"/>
        <v>0</v>
      </c>
    </row>
    <row r="100" spans="1:4" ht="12.75">
      <c r="A100" s="50" t="s">
        <v>62</v>
      </c>
      <c r="B100" s="84" t="s">
        <v>141</v>
      </c>
      <c r="C100" s="127"/>
      <c r="D100" s="100">
        <f t="shared" si="1"/>
        <v>0</v>
      </c>
    </row>
    <row r="101" spans="1:4" ht="12.75">
      <c r="A101" s="50" t="s">
        <v>100</v>
      </c>
      <c r="B101" s="84" t="s">
        <v>142</v>
      </c>
      <c r="C101" s="127"/>
      <c r="D101" s="100">
        <f t="shared" si="1"/>
        <v>0</v>
      </c>
    </row>
    <row r="102" spans="1:4" ht="12.75">
      <c r="A102" s="195" t="s">
        <v>143</v>
      </c>
      <c r="B102" s="195"/>
      <c r="C102" s="120">
        <f>SUM(C96:C101)</f>
        <v>9.9400000000000002E-2</v>
      </c>
      <c r="D102" s="121">
        <f>SUM(D96:D101)</f>
        <v>0</v>
      </c>
    </row>
    <row r="103" spans="1:4" ht="12.75">
      <c r="A103" s="50" t="s">
        <v>102</v>
      </c>
      <c r="B103" s="83" t="s">
        <v>144</v>
      </c>
      <c r="C103" s="99">
        <f>C55*C102</f>
        <v>3.6579200000000006E-2</v>
      </c>
      <c r="D103" s="100">
        <f>C103*D30</f>
        <v>0</v>
      </c>
    </row>
    <row r="104" spans="1:4" ht="12.75">
      <c r="A104" s="175" t="s">
        <v>145</v>
      </c>
      <c r="B104" s="175"/>
      <c r="C104" s="98">
        <f>C102+C103</f>
        <v>0.13597920000000002</v>
      </c>
      <c r="D104" s="90">
        <f>D102+D103</f>
        <v>0</v>
      </c>
    </row>
    <row r="105" spans="1:4" ht="12.75">
      <c r="A105" s="70"/>
      <c r="B105" s="71"/>
      <c r="C105" s="71"/>
      <c r="D105" s="71"/>
    </row>
    <row r="106" spans="1:4" ht="26.25" customHeight="1">
      <c r="A106" s="188" t="s">
        <v>146</v>
      </c>
      <c r="B106" s="189"/>
      <c r="C106" s="189"/>
      <c r="D106" s="189"/>
    </row>
    <row r="107" spans="1:4" ht="12.75">
      <c r="A107" s="63">
        <v>4</v>
      </c>
      <c r="B107" s="63" t="s">
        <v>147</v>
      </c>
      <c r="C107" s="63" t="s">
        <v>83</v>
      </c>
      <c r="D107" s="63" t="s">
        <v>74</v>
      </c>
    </row>
    <row r="108" spans="1:4" ht="12.75">
      <c r="A108" s="60" t="s">
        <v>135</v>
      </c>
      <c r="B108" s="86" t="s">
        <v>148</v>
      </c>
      <c r="C108" s="87">
        <f>C104</f>
        <v>0.13597920000000002</v>
      </c>
      <c r="D108" s="88">
        <f>D104</f>
        <v>0</v>
      </c>
    </row>
    <row r="109" spans="1:4" ht="12.75">
      <c r="A109" s="175" t="s">
        <v>149</v>
      </c>
      <c r="B109" s="175"/>
      <c r="C109" s="89" t="s">
        <v>120</v>
      </c>
      <c r="D109" s="90">
        <f>SUM(D108:D108)</f>
        <v>0</v>
      </c>
    </row>
    <row r="110" spans="1:4" ht="12.75">
      <c r="A110" s="70"/>
      <c r="B110" s="71"/>
      <c r="C110" s="71"/>
      <c r="D110" s="71"/>
    </row>
    <row r="111" spans="1:4" ht="12.75">
      <c r="A111" s="188" t="s">
        <v>150</v>
      </c>
      <c r="B111" s="189"/>
      <c r="C111" s="189"/>
      <c r="D111" s="189"/>
    </row>
    <row r="112" spans="1:4" ht="12.75">
      <c r="A112" s="79">
        <v>5</v>
      </c>
      <c r="B112" s="190" t="s">
        <v>151</v>
      </c>
      <c r="C112" s="190"/>
      <c r="D112" s="79" t="s">
        <v>74</v>
      </c>
    </row>
    <row r="113" spans="1:4" ht="12.75">
      <c r="A113" s="60" t="s">
        <v>54</v>
      </c>
      <c r="B113" s="182" t="s">
        <v>152</v>
      </c>
      <c r="C113" s="182"/>
      <c r="D113" s="128">
        <f>Insumos_uniformes!F23</f>
        <v>0</v>
      </c>
    </row>
    <row r="114" spans="1:4" ht="12.75">
      <c r="A114" s="60" t="s">
        <v>56</v>
      </c>
      <c r="B114" s="182" t="s">
        <v>153</v>
      </c>
      <c r="C114" s="182"/>
      <c r="D114" s="128">
        <f>Insumos_Materiais!E43</f>
        <v>0</v>
      </c>
    </row>
    <row r="115" spans="1:4" ht="12.75">
      <c r="A115" s="60" t="s">
        <v>58</v>
      </c>
      <c r="B115" s="182" t="s">
        <v>154</v>
      </c>
      <c r="C115" s="182"/>
      <c r="D115" s="128">
        <f>Insumos_Equipamentos!I48</f>
        <v>0</v>
      </c>
    </row>
    <row r="116" spans="1:4" ht="12.75">
      <c r="A116" s="60" t="s">
        <v>60</v>
      </c>
      <c r="B116" s="182" t="s">
        <v>76</v>
      </c>
      <c r="C116" s="182"/>
      <c r="D116" s="128"/>
    </row>
    <row r="117" spans="1:4" ht="12.75">
      <c r="A117" s="85"/>
      <c r="B117" s="175" t="s">
        <v>155</v>
      </c>
      <c r="C117" s="175"/>
      <c r="D117" s="90">
        <f>SUM(D113:D116)</f>
        <v>0</v>
      </c>
    </row>
    <row r="118" spans="1:4">
      <c r="A118" s="183" t="s">
        <v>156</v>
      </c>
      <c r="B118" s="184"/>
      <c r="C118" s="184"/>
      <c r="D118" s="184"/>
    </row>
    <row r="119" spans="1:4" ht="12.75">
      <c r="A119" s="185"/>
      <c r="B119" s="186"/>
      <c r="C119" s="186"/>
      <c r="D119" s="186"/>
    </row>
    <row r="120" spans="1:4" ht="12.75">
      <c r="A120" s="187" t="s">
        <v>157</v>
      </c>
      <c r="B120" s="187"/>
      <c r="C120" s="187"/>
      <c r="D120" s="187"/>
    </row>
    <row r="121" spans="1:4" ht="12.75">
      <c r="A121" s="63">
        <v>6</v>
      </c>
      <c r="B121" s="63" t="s">
        <v>158</v>
      </c>
      <c r="C121" s="63" t="s">
        <v>83</v>
      </c>
      <c r="D121" s="63" t="s">
        <v>74</v>
      </c>
    </row>
    <row r="122" spans="1:4" ht="12.75">
      <c r="A122" s="80" t="s">
        <v>54</v>
      </c>
      <c r="B122" s="101" t="s">
        <v>159</v>
      </c>
      <c r="C122" s="111"/>
      <c r="D122" s="102">
        <f>(D30+D76+D87+D109+D117)*C122</f>
        <v>0</v>
      </c>
    </row>
    <row r="123" spans="1:4" ht="12.75">
      <c r="A123" s="80" t="s">
        <v>56</v>
      </c>
      <c r="B123" s="101" t="s">
        <v>160</v>
      </c>
      <c r="C123" s="111"/>
      <c r="D123" s="102">
        <f>(D30+D76+D87+D109+D117+D122)*C123</f>
        <v>0</v>
      </c>
    </row>
    <row r="124" spans="1:4" ht="12.75">
      <c r="A124" s="80" t="s">
        <v>58</v>
      </c>
      <c r="B124" s="101" t="s">
        <v>161</v>
      </c>
      <c r="C124" s="103">
        <f>SUM(C125:C127)</f>
        <v>0</v>
      </c>
      <c r="D124" s="104">
        <f>((D139+D122+D123)/(1-C124))*C124</f>
        <v>0</v>
      </c>
    </row>
    <row r="125" spans="1:4" ht="12.75">
      <c r="A125" s="105"/>
      <c r="B125" s="101" t="s">
        <v>162</v>
      </c>
      <c r="C125" s="111"/>
      <c r="D125" s="102">
        <f>((D139+D122+D123)/(1-C124))*C125</f>
        <v>0</v>
      </c>
    </row>
    <row r="126" spans="1:4" ht="12.75">
      <c r="A126" s="105"/>
      <c r="B126" s="101" t="s">
        <v>163</v>
      </c>
      <c r="C126" s="111"/>
      <c r="D126" s="102">
        <f>((D139+D122+D123)/(1-C124))*C126</f>
        <v>0</v>
      </c>
    </row>
    <row r="127" spans="1:4" ht="12.75">
      <c r="A127" s="105"/>
      <c r="B127" s="101" t="s">
        <v>164</v>
      </c>
      <c r="C127" s="111"/>
      <c r="D127" s="102">
        <f>((D139+D122+D123)/(1-C124))*C127</f>
        <v>0</v>
      </c>
    </row>
    <row r="128" spans="1:4" ht="12.75">
      <c r="A128" s="85"/>
      <c r="B128" s="106" t="s">
        <v>165</v>
      </c>
      <c r="C128" s="98"/>
      <c r="D128" s="90">
        <f>D122+D123+D124</f>
        <v>0</v>
      </c>
    </row>
    <row r="129" spans="1:4" ht="12.75">
      <c r="A129" s="107" t="s">
        <v>166</v>
      </c>
      <c r="B129" s="108"/>
      <c r="C129" s="108"/>
    </row>
    <row r="130" spans="1:4" ht="12.75">
      <c r="A130" s="107" t="s">
        <v>167</v>
      </c>
    </row>
    <row r="131" spans="1:4"/>
    <row r="132" spans="1:4" ht="12.75">
      <c r="A132" s="187" t="s">
        <v>168</v>
      </c>
      <c r="B132" s="187"/>
      <c r="C132" s="187"/>
      <c r="D132" s="187"/>
    </row>
    <row r="133" spans="1:4" ht="24" customHeight="1">
      <c r="A133" s="85"/>
      <c r="B133" s="179" t="s">
        <v>169</v>
      </c>
      <c r="C133" s="179"/>
      <c r="D133" s="63" t="s">
        <v>170</v>
      </c>
    </row>
    <row r="134" spans="1:4" ht="12.75">
      <c r="A134" s="109" t="s">
        <v>54</v>
      </c>
      <c r="B134" s="180" t="s">
        <v>171</v>
      </c>
      <c r="C134" s="180"/>
      <c r="D134" s="88">
        <f>D30</f>
        <v>0</v>
      </c>
    </row>
    <row r="135" spans="1:4" ht="12.75">
      <c r="A135" s="109" t="s">
        <v>56</v>
      </c>
      <c r="B135" s="180" t="s">
        <v>172</v>
      </c>
      <c r="C135" s="180"/>
      <c r="D135" s="88">
        <f>D76</f>
        <v>0</v>
      </c>
    </row>
    <row r="136" spans="1:4" ht="12.75">
      <c r="A136" s="109" t="s">
        <v>58</v>
      </c>
      <c r="B136" s="180" t="s">
        <v>173</v>
      </c>
      <c r="C136" s="180"/>
      <c r="D136" s="88">
        <f>D87</f>
        <v>0</v>
      </c>
    </row>
    <row r="137" spans="1:4" ht="24" customHeight="1">
      <c r="A137" s="50" t="s">
        <v>60</v>
      </c>
      <c r="B137" s="181" t="s">
        <v>174</v>
      </c>
      <c r="C137" s="181"/>
      <c r="D137" s="100">
        <f>D109</f>
        <v>0</v>
      </c>
    </row>
    <row r="138" spans="1:4" ht="12.75">
      <c r="A138" s="109" t="s">
        <v>62</v>
      </c>
      <c r="B138" s="180" t="s">
        <v>175</v>
      </c>
      <c r="C138" s="180"/>
      <c r="D138" s="88">
        <f>D117</f>
        <v>0</v>
      </c>
    </row>
    <row r="139" spans="1:4" ht="16.5" customHeight="1">
      <c r="A139" s="175" t="s">
        <v>176</v>
      </c>
      <c r="B139" s="175"/>
      <c r="C139" s="175"/>
      <c r="D139" s="90">
        <f>SUM(D134:D138)</f>
        <v>0</v>
      </c>
    </row>
    <row r="140" spans="1:4" ht="12.75">
      <c r="A140" s="109" t="s">
        <v>100</v>
      </c>
      <c r="B140" s="176" t="s">
        <v>177</v>
      </c>
      <c r="C140" s="176"/>
      <c r="D140" s="88">
        <f>D128</f>
        <v>0</v>
      </c>
    </row>
    <row r="141" spans="1:4" ht="16.5" customHeight="1">
      <c r="A141" s="175" t="s">
        <v>178</v>
      </c>
      <c r="B141" s="175"/>
      <c r="C141" s="175"/>
      <c r="D141" s="90">
        <f>TRUNC((D139+D140),2)</f>
        <v>0</v>
      </c>
    </row>
    <row r="142" spans="1:4" ht="15.75" customHeight="1">
      <c r="A142" s="140" t="s">
        <v>29</v>
      </c>
      <c r="B142" s="140"/>
      <c r="C142" s="140"/>
      <c r="D142" s="140"/>
    </row>
    <row r="143" spans="1:4" ht="14.25" customHeight="1"/>
    <row r="144" spans="1:4" ht="14.25" customHeight="1"/>
    <row r="145" spans="3:3"/>
    <row r="146" spans="3:3" hidden="1">
      <c r="C146" s="110"/>
    </row>
  </sheetData>
  <sheetProtection formatCells="0" formatColumns="0" formatRows="0" insertColumns="0" insertRows="0"/>
  <mergeCells count="77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132:D132"/>
    <mergeCell ref="A109:B109"/>
    <mergeCell ref="A111:D111"/>
    <mergeCell ref="B112:C112"/>
    <mergeCell ref="B113:C113"/>
    <mergeCell ref="B114:C114"/>
    <mergeCell ref="B115:C115"/>
    <mergeCell ref="A139:C139"/>
    <mergeCell ref="B140:C140"/>
    <mergeCell ref="A141:C141"/>
    <mergeCell ref="A142:D142"/>
    <mergeCell ref="A68:B68"/>
    <mergeCell ref="B133:C133"/>
    <mergeCell ref="B134:C134"/>
    <mergeCell ref="B135:C135"/>
    <mergeCell ref="B136:C136"/>
    <mergeCell ref="B137:C137"/>
    <mergeCell ref="B138:C138"/>
    <mergeCell ref="B116:C116"/>
    <mergeCell ref="B117:C117"/>
    <mergeCell ref="A118:D118"/>
    <mergeCell ref="A119:D119"/>
    <mergeCell ref="A120:D120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Insumos_uniformes</vt:lpstr>
      <vt:lpstr>Insumos_Materiais</vt:lpstr>
      <vt:lpstr>Insumos_Equipamentos</vt:lpstr>
      <vt:lpstr>Marca referência</vt:lpstr>
      <vt:lpstr>Copeira</vt:lpstr>
      <vt:lpstr>Copeira!Area_de_impressao</vt:lpstr>
      <vt:lpstr>Insumos_Equipamentos!Area_de_impressao</vt:lpstr>
      <vt:lpstr>Insumos_Materiais!Area_de_impressao</vt:lpstr>
      <vt:lpstr>Insumos_uniformes!Area_de_impressao</vt:lpstr>
      <vt:lpstr>'Marca referência'!Area_de_impressao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</dc:creator>
  <cp:lastModifiedBy>Fabia Maria do Nascimento</cp:lastModifiedBy>
  <cp:lastPrinted>2022-03-07T20:28:40Z</cp:lastPrinted>
  <dcterms:created xsi:type="dcterms:W3CDTF">2022-02-21T15:58:40Z</dcterms:created>
  <dcterms:modified xsi:type="dcterms:W3CDTF">2022-06-27T22:48:28Z</dcterms:modified>
</cp:coreProperties>
</file>